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5440" windowHeight="12435" tabRatio="286" activeTab="0"/>
  </bookViews>
  <sheets>
    <sheet name="PC-Version" sheetId="1" r:id="rId1"/>
    <sheet name="Tabelle2" sheetId="2" state="hidden" r:id="rId2"/>
    <sheet name="Tabelle1" sheetId="3" state="hidden" r:id="rId3"/>
  </sheets>
  <definedNames/>
  <calcPr fullCalcOnLoad="1"/>
</workbook>
</file>

<file path=xl/sharedStrings.xml><?xml version="1.0" encoding="utf-8"?>
<sst xmlns="http://schemas.openxmlformats.org/spreadsheetml/2006/main" count="500" uniqueCount="137">
  <si>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</si>
  <si>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</si>
  <si>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</si>
  <si>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</si>
  <si>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</si>
  <si>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</si>
  <si>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</si>
  <si>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</si>
  <si>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</si>
  <si>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</si>
  <si>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</si>
  <si>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</si>
  <si>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</si>
  <si>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</si>
  <si>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</si>
  <si>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Platz</t>
  </si>
  <si>
    <t>Grp.</t>
  </si>
  <si>
    <t>A</t>
  </si>
  <si>
    <t>Beginn</t>
  </si>
  <si>
    <t>Spielpaarung</t>
  </si>
  <si>
    <t>SR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</si>
  <si>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</si>
  <si>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</si>
  <si>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</si>
  <si>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</si>
  <si>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</si>
  <si>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</si>
  <si>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</si>
  <si>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</si>
  <si>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</si>
  <si>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4. Gruppe A</t>
  </si>
  <si>
    <t>3. Gruppe A</t>
  </si>
  <si>
    <t>2. Gruppe A</t>
  </si>
  <si>
    <t>1. Gruppe A</t>
  </si>
  <si>
    <t>4. Gruppe B</t>
  </si>
  <si>
    <t>3. Gruppe B</t>
  </si>
  <si>
    <t>2. Gruppe B</t>
  </si>
  <si>
    <t>1. Gruppe B</t>
  </si>
  <si>
    <t>6.</t>
  </si>
  <si>
    <t>7.</t>
  </si>
  <si>
    <t>8.</t>
  </si>
  <si>
    <t>9.</t>
  </si>
  <si>
    <t>10.</t>
  </si>
  <si>
    <t xml:space="preserve">Cordial Cup </t>
  </si>
  <si>
    <t>Gruppe C</t>
  </si>
  <si>
    <t>Gruppe D</t>
  </si>
  <si>
    <t>Begrüßung</t>
  </si>
  <si>
    <t>4. Gruppe C</t>
  </si>
  <si>
    <t>Platzierungsspiel um Platz 13-16</t>
  </si>
  <si>
    <t>4. Gruppe D</t>
  </si>
  <si>
    <t>1. Gruppe C</t>
  </si>
  <si>
    <t>2. Gruppe D</t>
  </si>
  <si>
    <t>1. Gruppe D</t>
  </si>
  <si>
    <t>2. Gruppe C</t>
  </si>
  <si>
    <t>Platzierungsspiel um Platz 9-12</t>
  </si>
  <si>
    <t>3. Gruppe C</t>
  </si>
  <si>
    <t>3. Gruppe D</t>
  </si>
  <si>
    <t>Platzierungsspiel um Platz 5-8</t>
  </si>
  <si>
    <t>11.</t>
  </si>
  <si>
    <t>12.</t>
  </si>
  <si>
    <t>13.</t>
  </si>
  <si>
    <t>14.</t>
  </si>
  <si>
    <t>15.</t>
  </si>
  <si>
    <t>16.</t>
  </si>
  <si>
    <t>Team</t>
  </si>
  <si>
    <t>P</t>
  </si>
  <si>
    <t>Tg</t>
  </si>
  <si>
    <t>Tk</t>
  </si>
  <si>
    <t>Dif</t>
  </si>
  <si>
    <t>Sieger</t>
  </si>
  <si>
    <t>Verlierer</t>
  </si>
  <si>
    <t>am</t>
  </si>
  <si>
    <t>C</t>
  </si>
  <si>
    <t>D</t>
  </si>
  <si>
    <t>Platzierungsspiel um Platz 17-20</t>
  </si>
  <si>
    <t>5. Gruppe A</t>
  </si>
  <si>
    <t>5. Gruppe B</t>
  </si>
  <si>
    <t>5. Gruppe D</t>
  </si>
  <si>
    <t>Sieger Spiel 45</t>
  </si>
  <si>
    <t>Verlierer Spiel 45</t>
  </si>
  <si>
    <t>Sieger Spiel 41</t>
  </si>
  <si>
    <t>Sieger Spiel 42</t>
  </si>
  <si>
    <t>Verlierer Spiel 41</t>
  </si>
  <si>
    <t>Verlierer Spiel 42</t>
  </si>
  <si>
    <t>1. Viertelfinale</t>
  </si>
  <si>
    <t>2. Viertelfinale</t>
  </si>
  <si>
    <t>3. Viertelfinale</t>
  </si>
  <si>
    <t>4. Viertelfinale</t>
  </si>
  <si>
    <t>IV. Endrunde/ Platzierung 13-20</t>
  </si>
  <si>
    <t>1. Halbfinale  (2x 10 Minuten)</t>
  </si>
  <si>
    <t>2. Halbfinale  (2x 10 Minuten)</t>
  </si>
  <si>
    <t>Finale (2x 10 Minuten)</t>
  </si>
  <si>
    <t>Platzierungsspiel um Platz 3-4     (2x 10 Minuten)</t>
  </si>
  <si>
    <t>17.</t>
  </si>
  <si>
    <t>18.</t>
  </si>
  <si>
    <t>19.</t>
  </si>
  <si>
    <t>20.</t>
  </si>
  <si>
    <t>Spielzeiten: Platzierung: 20 Minuten</t>
  </si>
  <si>
    <t>Halbfinale, Platz 3 u. 4, Finale: 2x 10 Minuten</t>
  </si>
  <si>
    <t>Endtabelle</t>
  </si>
  <si>
    <t>5. Gruppe C</t>
  </si>
  <si>
    <t>Sieger Spiel 44</t>
  </si>
  <si>
    <t>Verlierer Spiel 44</t>
  </si>
  <si>
    <t>Verlierer Spiel 49</t>
  </si>
  <si>
    <t>Verlierer Spiel 50</t>
  </si>
  <si>
    <t>Sieger Spiel 49</t>
  </si>
  <si>
    <t>Sieger Spiel 50</t>
  </si>
  <si>
    <t>Viertelfinale: 15 Minuten</t>
  </si>
  <si>
    <t>SV Weingarten e.V.</t>
  </si>
  <si>
    <t>Sonntag</t>
  </si>
  <si>
    <t>Lindenhofstadion, Ettishofer Str. 53, 88250 Weingarten</t>
  </si>
  <si>
    <t>im Anschluss 11 Meterschießen um die finalen Plätze 17 -20</t>
  </si>
  <si>
    <t>im Anschluss 11 Meterschießen um die finalen Plätze</t>
  </si>
  <si>
    <t>im Anschluss 11 Meterschießen um die finalen Plätze 9 - 12</t>
  </si>
  <si>
    <t>FC 08 Villingen</t>
  </si>
  <si>
    <t>SGM Sigmaringendorf</t>
  </si>
  <si>
    <t>TSG Balingen  U 12</t>
  </si>
  <si>
    <t>FV Ravensburg</t>
  </si>
  <si>
    <t>FC Radolfzell</t>
  </si>
  <si>
    <t>SV Planegg-Krailling</t>
  </si>
  <si>
    <t>SV Weingarten</t>
  </si>
  <si>
    <t>FV Biberach</t>
  </si>
  <si>
    <t xml:space="preserve">FSV Waiblingen </t>
  </si>
  <si>
    <t>VfB Waldshut</t>
  </si>
  <si>
    <t>FC Schaffhausen (CH)</t>
  </si>
  <si>
    <t>TSV Tettnang</t>
  </si>
  <si>
    <t>FC Hard (A)</t>
  </si>
  <si>
    <t xml:space="preserve">VfL Pfullingen </t>
  </si>
  <si>
    <t xml:space="preserve">DJK Ingolstadt </t>
  </si>
  <si>
    <t>SGM Ehingen/Rottenacker</t>
  </si>
  <si>
    <t>VfB Friedrichshafen U 12</t>
  </si>
  <si>
    <t>TSG Balingen U 13</t>
  </si>
  <si>
    <t xml:space="preserve">SC Pfullendorf </t>
  </si>
  <si>
    <t>SVG Reichenau  (A)</t>
  </si>
  <si>
    <t>U13 Qualifikationsturnier 2020</t>
  </si>
  <si>
    <t>EuroKey-Cup</t>
  </si>
  <si>
    <t>U 13 Qualifikationsturnier zum CORDIAL CUP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</si>
</sst>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407]dddd\,\ d\.\ mmmm\ yyyy"/>
    <numFmt numFmtId="167" formatCode="mm:ss.0;@"/>
    <numFmt numFmtId="168" formatCode="h:mm;@"/>
    <numFmt numFmtId="169" formatCode="[$-F400]h:mm:ss\ AM/PM"/>
    <numFmt numFmtId="170" formatCode="0_ ;[Red]\-0\ "/>
    <numFmt numFmtId="171" formatCode="00000"/>
    <numFmt numFmtId="172" formatCode="0_ ;\-0\ 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6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16"/>
      <name val="Comic Sans MS"/>
      <family val="4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color indexed="63"/>
      <name val="Arial"/>
      <family val="2"/>
    </font>
    <font>
      <sz val="14"/>
      <color indexed="10"/>
      <name val="Times New Roman"/>
      <family val="1"/>
    </font>
    <font>
      <sz val="22"/>
      <color indexed="62"/>
      <name val="Comic Sans MS"/>
      <family val="4"/>
    </font>
    <font>
      <sz val="22"/>
      <color indexed="18"/>
      <name val="Comic Sans MS"/>
      <family val="4"/>
    </font>
    <font>
      <sz val="12"/>
      <color indexed="56"/>
      <name val="Arial"/>
      <family val="2"/>
    </font>
    <font>
      <sz val="10"/>
      <color indexed="10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10"/>
      <name val="Comic Sans MS"/>
      <family val="4"/>
    </font>
    <font>
      <b/>
      <sz val="16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rgb="FFFF0000"/>
      <name val="Comic Sans MS"/>
      <family val="4"/>
    </font>
    <font>
      <b/>
      <sz val="16"/>
      <color rgb="FFFF0000"/>
      <name val="Comic Sans MS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5" fillId="0" borderId="0" xfId="0" applyFont="1" applyBorder="1" applyAlignment="1">
      <alignment horizontal="left" shrinkToFit="1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48" fillId="28" borderId="13" xfId="46" applyBorder="1" applyAlignment="1">
      <alignment vertic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13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>
      <alignment/>
    </xf>
    <xf numFmtId="0" fontId="9" fillId="34" borderId="18" xfId="0" applyFont="1" applyFill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5" fontId="3" fillId="0" borderId="0" xfId="0" applyNumberFormat="1" applyFont="1" applyBorder="1" applyAlignment="1">
      <alignment horizontal="center"/>
    </xf>
    <xf numFmtId="20" fontId="5" fillId="0" borderId="0" xfId="0" applyNumberFormat="1" applyFont="1" applyBorder="1" applyAlignment="1">
      <alignment horizontal="left"/>
    </xf>
    <xf numFmtId="0" fontId="16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35" borderId="0" xfId="0" applyFill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 hidden="1"/>
    </xf>
    <xf numFmtId="0" fontId="9" fillId="0" borderId="20" xfId="0" applyFont="1" applyBorder="1" applyAlignment="1" applyProtection="1">
      <alignment horizontal="left" vertical="center"/>
      <protection hidden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8" fontId="0" fillId="0" borderId="15" xfId="0" applyNumberFormat="1" applyFont="1" applyFill="1" applyBorder="1" applyAlignment="1">
      <alignment horizontal="center" vertical="center"/>
    </xf>
    <xf numFmtId="168" fontId="0" fillId="0" borderId="16" xfId="0" applyNumberFormat="1" applyFont="1" applyFill="1" applyBorder="1" applyAlignment="1">
      <alignment horizontal="center" vertical="center"/>
    </xf>
    <xf numFmtId="168" fontId="0" fillId="0" borderId="17" xfId="0" applyNumberFormat="1" applyFont="1" applyFill="1" applyBorder="1" applyAlignment="1">
      <alignment horizontal="center" vertical="center"/>
    </xf>
    <xf numFmtId="168" fontId="0" fillId="0" borderId="25" xfId="0" applyNumberFormat="1" applyFont="1" applyFill="1" applyBorder="1" applyAlignment="1">
      <alignment horizontal="center" vertical="center"/>
    </xf>
    <xf numFmtId="168" fontId="0" fillId="0" borderId="11" xfId="0" applyNumberFormat="1" applyFont="1" applyFill="1" applyBorder="1" applyAlignment="1">
      <alignment horizontal="center" vertical="center"/>
    </xf>
    <xf numFmtId="168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9" fillId="0" borderId="31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9" fillId="0" borderId="34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left" vertical="center"/>
      <protection hidden="1"/>
    </xf>
    <xf numFmtId="0" fontId="9" fillId="0" borderId="35" xfId="0" applyFont="1" applyBorder="1" applyAlignment="1" applyProtection="1">
      <alignment horizontal="left" vertical="center"/>
      <protection hidden="1"/>
    </xf>
    <xf numFmtId="0" fontId="0" fillId="0" borderId="14" xfId="0" applyBorder="1" applyAlignment="1">
      <alignment horizontal="center" vertical="center"/>
    </xf>
    <xf numFmtId="170" fontId="0" fillId="0" borderId="14" xfId="0" applyNumberFormat="1" applyBorder="1" applyAlignment="1">
      <alignment horizontal="center" vertical="center"/>
    </xf>
    <xf numFmtId="170" fontId="0" fillId="0" borderId="35" xfId="0" applyNumberForma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6" fillId="36" borderId="27" xfId="0" applyFont="1" applyFill="1" applyBorder="1" applyAlignment="1">
      <alignment horizontal="center" vertical="center"/>
    </xf>
    <xf numFmtId="0" fontId="6" fillId="36" borderId="28" xfId="0" applyFont="1" applyFill="1" applyBorder="1" applyAlignment="1">
      <alignment horizontal="center" vertical="center"/>
    </xf>
    <xf numFmtId="0" fontId="6" fillId="36" borderId="29" xfId="0" applyFont="1" applyFill="1" applyBorder="1" applyAlignment="1">
      <alignment horizontal="center" vertical="center"/>
    </xf>
    <xf numFmtId="0" fontId="6" fillId="36" borderId="32" xfId="0" applyFont="1" applyFill="1" applyBorder="1" applyAlignment="1">
      <alignment horizontal="center" vertical="center"/>
    </xf>
    <xf numFmtId="0" fontId="6" fillId="36" borderId="3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6" fillId="36" borderId="3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shrinkToFi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shrinkToFit="1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20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68" fontId="0" fillId="0" borderId="14" xfId="0" applyNumberFormat="1" applyFont="1" applyFill="1" applyBorder="1" applyAlignment="1">
      <alignment horizontal="center" vertical="center"/>
    </xf>
    <xf numFmtId="168" fontId="0" fillId="0" borderId="13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8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shrinkToFit="1"/>
    </xf>
    <xf numFmtId="20" fontId="0" fillId="0" borderId="18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170" fontId="0" fillId="0" borderId="13" xfId="0" applyNumberFormat="1" applyBorder="1" applyAlignment="1">
      <alignment horizontal="center" vertical="center"/>
    </xf>
    <xf numFmtId="170" fontId="0" fillId="0" borderId="20" xfId="0" applyNumberFormat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6" fillId="36" borderId="38" xfId="0" applyFont="1" applyFill="1" applyBorder="1" applyAlignment="1">
      <alignment vertical="center"/>
    </xf>
    <xf numFmtId="0" fontId="6" fillId="36" borderId="17" xfId="0" applyFont="1" applyFill="1" applyBorder="1" applyAlignment="1">
      <alignment vertical="center"/>
    </xf>
    <xf numFmtId="0" fontId="6" fillId="36" borderId="38" xfId="0" applyFont="1" applyFill="1" applyBorder="1" applyAlignment="1">
      <alignment horizontal="center" vertical="center"/>
    </xf>
    <xf numFmtId="0" fontId="6" fillId="36" borderId="39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6" fillId="36" borderId="40" xfId="0" applyFont="1" applyFill="1" applyBorder="1" applyAlignment="1">
      <alignment horizontal="center" vertical="center"/>
    </xf>
    <xf numFmtId="0" fontId="6" fillId="36" borderId="41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45" fontId="3" fillId="0" borderId="12" xfId="0" applyNumberFormat="1" applyFont="1" applyBorder="1" applyAlignment="1">
      <alignment horizontal="center"/>
    </xf>
    <xf numFmtId="20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6" fillId="37" borderId="32" xfId="0" applyFont="1" applyFill="1" applyBorder="1" applyAlignment="1">
      <alignment horizontal="center" vertical="center"/>
    </xf>
    <xf numFmtId="0" fontId="6" fillId="37" borderId="33" xfId="0" applyFont="1" applyFill="1" applyBorder="1" applyAlignment="1">
      <alignment horizontal="center" vertical="center"/>
    </xf>
    <xf numFmtId="0" fontId="6" fillId="37" borderId="27" xfId="0" applyFont="1" applyFill="1" applyBorder="1" applyAlignment="1">
      <alignment horizontal="center" vertical="center"/>
    </xf>
    <xf numFmtId="0" fontId="6" fillId="37" borderId="28" xfId="0" applyFont="1" applyFill="1" applyBorder="1" applyAlignment="1">
      <alignment horizontal="center" vertical="center"/>
    </xf>
    <xf numFmtId="0" fontId="6" fillId="37" borderId="29" xfId="0" applyFont="1" applyFill="1" applyBorder="1" applyAlignment="1">
      <alignment horizontal="center" vertical="center"/>
    </xf>
    <xf numFmtId="0" fontId="6" fillId="37" borderId="30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20" fontId="0" fillId="0" borderId="39" xfId="0" applyNumberFormat="1" applyFont="1" applyFill="1" applyBorder="1" applyAlignment="1">
      <alignment horizontal="center" vertical="center"/>
    </xf>
    <xf numFmtId="20" fontId="0" fillId="0" borderId="41" xfId="0" applyNumberFormat="1" applyFont="1" applyFill="1" applyBorder="1" applyAlignment="1">
      <alignment horizontal="center" vertical="center"/>
    </xf>
    <xf numFmtId="20" fontId="0" fillId="0" borderId="38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45" fontId="3" fillId="0" borderId="12" xfId="0" applyNumberFormat="1" applyFont="1" applyBorder="1" applyAlignment="1">
      <alignment horizontal="center"/>
    </xf>
    <xf numFmtId="0" fontId="9" fillId="34" borderId="37" xfId="0" applyFont="1" applyFill="1" applyBorder="1" applyAlignment="1" applyProtection="1">
      <alignment horizontal="center" vertical="center"/>
      <protection hidden="1"/>
    </xf>
    <xf numFmtId="0" fontId="9" fillId="34" borderId="18" xfId="0" applyFont="1" applyFill="1" applyBorder="1" applyAlignment="1" applyProtection="1">
      <alignment horizontal="center" vertical="center"/>
      <protection hidden="1"/>
    </xf>
    <xf numFmtId="0" fontId="21" fillId="0" borderId="1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3" fillId="36" borderId="43" xfId="0" applyFont="1" applyFill="1" applyBorder="1" applyAlignment="1">
      <alignment horizontal="center"/>
    </xf>
    <xf numFmtId="0" fontId="3" fillId="36" borderId="28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76200</xdr:colOff>
      <xdr:row>73</xdr:row>
      <xdr:rowOff>123825</xdr:rowOff>
    </xdr:from>
    <xdr:to>
      <xdr:col>29</xdr:col>
      <xdr:colOff>38100</xdr:colOff>
      <xdr:row>76</xdr:row>
      <xdr:rowOff>9525</xdr:rowOff>
    </xdr:to>
    <xdr:sp macro="[0]!Sortierung_Vorrunde">
      <xdr:nvSpPr>
        <xdr:cNvPr id="1" name="Smiley 1"/>
        <xdr:cNvSpPr>
          <a:spLocks/>
        </xdr:cNvSpPr>
      </xdr:nvSpPr>
      <xdr:spPr>
        <a:xfrm>
          <a:off x="3048000" y="15249525"/>
          <a:ext cx="304800" cy="285750"/>
        </a:xfrm>
        <a:prstGeom prst="smileyFac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3:BQ197"/>
  <sheetViews>
    <sheetView showGridLines="0" tabSelected="1" zoomScale="130" zoomScaleNormal="130" workbookViewId="0" topLeftCell="A1">
      <selection activeCell="B4" sqref="B4:BE4"/>
    </sheetView>
  </sheetViews>
  <sheetFormatPr defaultColWidth="1.7109375" defaultRowHeight="12.75"/>
  <cols>
    <col min="1" max="54" width="1.7109375" style="0" customWidth="1"/>
    <col min="55" max="55" width="1.8515625" style="0" customWidth="1"/>
    <col min="56" max="56" width="1.7109375" style="0" hidden="1" customWidth="1"/>
    <col min="57" max="57" width="2.00390625" style="0" hidden="1" customWidth="1"/>
    <col min="58" max="58" width="1.7109375" style="0" hidden="1" customWidth="1"/>
    <col min="59" max="59" width="2.00390625" style="0" hidden="1" customWidth="1"/>
    <col min="60" max="60" width="7.57421875" style="0" hidden="1" customWidth="1"/>
    <col min="61" max="61" width="24.00390625" style="0" hidden="1" customWidth="1"/>
    <col min="62" max="62" width="4.57421875" style="0" hidden="1" customWidth="1"/>
    <col min="63" max="63" width="3.140625" style="0" hidden="1" customWidth="1"/>
    <col min="64" max="64" width="1.57421875" style="0" hidden="1" customWidth="1"/>
    <col min="65" max="65" width="2.57421875" style="0" hidden="1" customWidth="1"/>
    <col min="66" max="66" width="16.421875" style="0" hidden="1" customWidth="1"/>
    <col min="67" max="67" width="18.57421875" style="0" hidden="1" customWidth="1"/>
    <col min="68" max="71" width="1.7109375" style="0" customWidth="1"/>
  </cols>
  <sheetData>
    <row r="1" ht="5.25" customHeight="1"/>
    <row r="2" ht="7.5" customHeight="1"/>
    <row r="3" spans="2:57" ht="33">
      <c r="B3" s="108" t="s">
        <v>108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</row>
    <row r="4" spans="2:57" ht="24">
      <c r="B4" s="111" t="s">
        <v>135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</row>
    <row r="5" spans="2:66" s="33" customFormat="1" ht="24">
      <c r="B5" s="98" t="s">
        <v>136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I5"/>
      <c r="BJ5"/>
      <c r="BK5"/>
      <c r="BL5"/>
      <c r="BM5"/>
      <c r="BN5"/>
    </row>
    <row r="6" spans="18:48" s="2" customFormat="1" ht="18">
      <c r="R6" s="31" t="s">
        <v>71</v>
      </c>
      <c r="S6" s="168" t="s">
        <v>109</v>
      </c>
      <c r="T6" s="168"/>
      <c r="U6" s="168"/>
      <c r="V6" s="168"/>
      <c r="W6" s="168"/>
      <c r="X6" s="168"/>
      <c r="Y6" s="168"/>
      <c r="Z6" s="168"/>
      <c r="AA6" s="2" t="s">
        <v>0</v>
      </c>
      <c r="AE6" s="169">
        <v>43912</v>
      </c>
      <c r="AF6" s="169"/>
      <c r="AG6" s="169"/>
      <c r="AH6" s="169"/>
      <c r="AI6" s="169"/>
      <c r="AJ6" s="169"/>
      <c r="AK6" s="169"/>
      <c r="AL6" s="169"/>
      <c r="AV6" s="32"/>
    </row>
    <row r="7" s="2" customFormat="1" ht="6" customHeight="1"/>
    <row r="8" spans="2:53" s="2" customFormat="1" ht="15">
      <c r="B8" s="173" t="s">
        <v>110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</row>
    <row r="9" s="2" customFormat="1" ht="6" customHeight="1"/>
    <row r="10" spans="7:43" s="2" customFormat="1" ht="15.75">
      <c r="G10" s="5" t="s">
        <v>1</v>
      </c>
      <c r="H10" s="171">
        <v>0.3958333333333333</v>
      </c>
      <c r="I10" s="171"/>
      <c r="J10" s="171"/>
      <c r="K10" s="171"/>
      <c r="L10" s="171"/>
      <c r="M10" s="6" t="s">
        <v>2</v>
      </c>
      <c r="T10" s="5" t="s">
        <v>3</v>
      </c>
      <c r="U10" s="172"/>
      <c r="V10" s="172"/>
      <c r="W10" s="12"/>
      <c r="X10" s="170">
        <v>0.010416666666666666</v>
      </c>
      <c r="Y10" s="170"/>
      <c r="Z10" s="170"/>
      <c r="AA10" s="170"/>
      <c r="AB10" s="170"/>
      <c r="AC10" s="6" t="s">
        <v>4</v>
      </c>
      <c r="AK10" s="5" t="s">
        <v>5</v>
      </c>
      <c r="AL10" s="170">
        <v>0.0020833333333333333</v>
      </c>
      <c r="AM10" s="170"/>
      <c r="AN10" s="170"/>
      <c r="AO10" s="170"/>
      <c r="AP10" s="170"/>
      <c r="AQ10" s="6" t="s">
        <v>4</v>
      </c>
    </row>
    <row r="11" ht="9" customHeight="1"/>
    <row r="12" ht="6" customHeight="1"/>
    <row r="13" ht="12.75">
      <c r="B13" s="1" t="s">
        <v>6</v>
      </c>
    </row>
    <row r="14" ht="6" customHeight="1" thickBot="1"/>
    <row r="15" spans="2:55" ht="16.5" thickBot="1">
      <c r="B15" s="159" t="s">
        <v>12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1"/>
      <c r="AE15" s="197" t="s">
        <v>13</v>
      </c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9"/>
    </row>
    <row r="16" spans="2:55" ht="15.75">
      <c r="B16" s="147">
        <v>1</v>
      </c>
      <c r="C16" s="148"/>
      <c r="D16" s="181" t="s">
        <v>115</v>
      </c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2"/>
      <c r="AE16" s="147">
        <v>1</v>
      </c>
      <c r="AF16" s="201"/>
      <c r="AG16" s="181" t="s">
        <v>120</v>
      </c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2"/>
    </row>
    <row r="17" spans="2:55" ht="15.75">
      <c r="B17" s="166">
        <v>2</v>
      </c>
      <c r="C17" s="167"/>
      <c r="D17" s="162" t="s">
        <v>116</v>
      </c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3"/>
      <c r="AE17" s="166">
        <v>2</v>
      </c>
      <c r="AF17" s="200"/>
      <c r="AG17" s="162" t="s">
        <v>121</v>
      </c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3"/>
    </row>
    <row r="18" spans="2:55" ht="15.75">
      <c r="B18" s="166">
        <v>3</v>
      </c>
      <c r="C18" s="167"/>
      <c r="D18" s="162" t="s">
        <v>117</v>
      </c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3"/>
      <c r="AE18" s="166">
        <v>3</v>
      </c>
      <c r="AF18" s="200"/>
      <c r="AG18" s="162" t="s">
        <v>122</v>
      </c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3"/>
    </row>
    <row r="19" spans="2:55" ht="15.75">
      <c r="B19" s="166">
        <v>4</v>
      </c>
      <c r="C19" s="167"/>
      <c r="D19" s="162" t="s">
        <v>118</v>
      </c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3"/>
      <c r="AE19" s="166">
        <v>4</v>
      </c>
      <c r="AF19" s="200"/>
      <c r="AG19" s="162" t="s">
        <v>123</v>
      </c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3"/>
    </row>
    <row r="20" spans="2:55" ht="16.5" thickBot="1">
      <c r="B20" s="145">
        <v>5</v>
      </c>
      <c r="C20" s="146"/>
      <c r="D20" s="194" t="s">
        <v>119</v>
      </c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5"/>
      <c r="AE20" s="145">
        <v>5</v>
      </c>
      <c r="AF20" s="196"/>
      <c r="AG20" s="194" t="s">
        <v>124</v>
      </c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5"/>
    </row>
    <row r="21" spans="2:55" ht="6.75" customHeight="1" thickBot="1">
      <c r="B21" s="15"/>
      <c r="C21" s="15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/>
      <c r="Z21" s="16"/>
      <c r="AE21" s="15"/>
      <c r="AF21" s="15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6"/>
      <c r="BC21" s="16"/>
    </row>
    <row r="22" spans="2:55" ht="16.5" thickBot="1">
      <c r="B22" s="159" t="s">
        <v>44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1"/>
      <c r="AE22" s="159" t="s">
        <v>45</v>
      </c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1"/>
    </row>
    <row r="23" spans="2:55" ht="15.75">
      <c r="B23" s="147">
        <v>1</v>
      </c>
      <c r="C23" s="148"/>
      <c r="D23" s="181" t="s">
        <v>125</v>
      </c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2"/>
      <c r="AE23" s="147">
        <v>1</v>
      </c>
      <c r="AF23" s="148"/>
      <c r="AG23" s="181" t="s">
        <v>129</v>
      </c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2"/>
    </row>
    <row r="24" spans="2:55" ht="15.75">
      <c r="B24" s="166">
        <v>2</v>
      </c>
      <c r="C24" s="167"/>
      <c r="D24" s="162" t="s">
        <v>126</v>
      </c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3"/>
      <c r="AE24" s="166">
        <v>2</v>
      </c>
      <c r="AF24" s="167"/>
      <c r="AG24" s="162" t="s">
        <v>130</v>
      </c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3"/>
    </row>
    <row r="25" spans="2:55" ht="15.75">
      <c r="B25" s="166">
        <v>3</v>
      </c>
      <c r="C25" s="167"/>
      <c r="D25" s="162" t="s">
        <v>127</v>
      </c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3"/>
      <c r="AE25" s="166">
        <v>3</v>
      </c>
      <c r="AF25" s="167"/>
      <c r="AG25" s="162" t="s">
        <v>131</v>
      </c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3"/>
    </row>
    <row r="26" spans="2:55" ht="15.75">
      <c r="B26" s="166">
        <v>4</v>
      </c>
      <c r="C26" s="167"/>
      <c r="D26" s="162" t="s">
        <v>114</v>
      </c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3"/>
      <c r="AE26" s="166">
        <v>4</v>
      </c>
      <c r="AF26" s="167"/>
      <c r="AG26" s="162" t="s">
        <v>132</v>
      </c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3"/>
    </row>
    <row r="27" spans="2:55" ht="16.5" thickBot="1">
      <c r="B27" s="145">
        <v>5</v>
      </c>
      <c r="C27" s="146"/>
      <c r="D27" s="194" t="s">
        <v>128</v>
      </c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5"/>
      <c r="AE27" s="145">
        <v>5</v>
      </c>
      <c r="AF27" s="146"/>
      <c r="AG27" s="194" t="s">
        <v>133</v>
      </c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5"/>
    </row>
    <row r="29" ht="12.75">
      <c r="B29" s="1" t="s">
        <v>25</v>
      </c>
    </row>
    <row r="30" spans="65:69" ht="6" customHeight="1" thickBot="1">
      <c r="BM30" s="65" t="s">
        <v>67</v>
      </c>
      <c r="BN30" s="65" t="s">
        <v>68</v>
      </c>
      <c r="BO30" s="3"/>
      <c r="BP30" s="3"/>
      <c r="BQ30" s="3"/>
    </row>
    <row r="31" spans="2:66" s="3" customFormat="1" ht="16.5" customHeight="1" thickBot="1">
      <c r="B31" s="164" t="s">
        <v>14</v>
      </c>
      <c r="C31" s="165"/>
      <c r="D31" s="157" t="s">
        <v>15</v>
      </c>
      <c r="E31" s="153"/>
      <c r="F31" s="158"/>
      <c r="G31" s="157" t="s">
        <v>16</v>
      </c>
      <c r="H31" s="153"/>
      <c r="I31" s="158"/>
      <c r="J31" s="157" t="s">
        <v>18</v>
      </c>
      <c r="K31" s="153"/>
      <c r="L31" s="153"/>
      <c r="M31" s="153"/>
      <c r="N31" s="158"/>
      <c r="O31" s="157" t="s">
        <v>19</v>
      </c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8"/>
      <c r="AW31" s="157" t="s">
        <v>23</v>
      </c>
      <c r="AX31" s="153"/>
      <c r="AY31" s="153"/>
      <c r="AZ31" s="153"/>
      <c r="BA31" s="158"/>
      <c r="BB31" s="155" t="s">
        <v>20</v>
      </c>
      <c r="BC31" s="156"/>
      <c r="BI31" s="21" t="s">
        <v>64</v>
      </c>
      <c r="BJ31" s="22" t="s">
        <v>65</v>
      </c>
      <c r="BK31" s="22" t="s">
        <v>66</v>
      </c>
      <c r="BL31" s="22"/>
      <c r="BM31" s="13">
        <f>SUM(AW29,AW46,AW53)</f>
        <v>0</v>
      </c>
      <c r="BN31" s="23" t="e">
        <f aca="true" t="shared" si="0" ref="BN31:BN51">BK31-BM31</f>
        <v>#VALUE!</v>
      </c>
    </row>
    <row r="32" spans="2:69" s="4" customFormat="1" ht="18" customHeight="1">
      <c r="B32" s="141">
        <v>1</v>
      </c>
      <c r="C32" s="136"/>
      <c r="D32" s="136">
        <v>1</v>
      </c>
      <c r="E32" s="136"/>
      <c r="F32" s="136"/>
      <c r="G32" s="136" t="s">
        <v>17</v>
      </c>
      <c r="H32" s="136"/>
      <c r="I32" s="136"/>
      <c r="J32" s="142">
        <f>$H$10</f>
        <v>0.3958333333333333</v>
      </c>
      <c r="K32" s="142"/>
      <c r="L32" s="142"/>
      <c r="M32" s="142"/>
      <c r="N32" s="142"/>
      <c r="O32" s="143" t="str">
        <f>D16</f>
        <v>SGM Sigmaringendorf</v>
      </c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47" t="s">
        <v>22</v>
      </c>
      <c r="AF32" s="143" t="str">
        <f>D17</f>
        <v>TSG Balingen  U 12</v>
      </c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38"/>
      <c r="AX32" s="138"/>
      <c r="AY32" s="47" t="s">
        <v>21</v>
      </c>
      <c r="AZ32" s="138"/>
      <c r="BA32" s="138"/>
      <c r="BB32" s="136"/>
      <c r="BC32" s="137"/>
      <c r="BE32" s="17" t="str">
        <f>IF(ISBLANK(AW32),"0",IF(AW32&gt;AZ32,3,IF(AW32=AZ32,1,0)))</f>
        <v>0</v>
      </c>
      <c r="BF32" s="18" t="s">
        <v>21</v>
      </c>
      <c r="BG32" s="17" t="str">
        <f>IF(ISBLANK(AW32),"0",IF(AZ32&gt;AW32,3,IF(AZ32=AW32,1,0)))</f>
        <v>0</v>
      </c>
      <c r="BI32" s="41" t="str">
        <f>D16</f>
        <v>SGM Sigmaringendorf</v>
      </c>
      <c r="BJ32" s="23">
        <f>SUM(BE32,BE48,BG40,BE57)</f>
        <v>0</v>
      </c>
      <c r="BK32" s="23">
        <f>SUM(AW32,AW48,AW57,AZ40)</f>
        <v>0</v>
      </c>
      <c r="BL32" s="22" t="s">
        <v>21</v>
      </c>
      <c r="BM32" s="13">
        <f>SUM(AZ32,AW40,AZ48,AZ57)</f>
        <v>0</v>
      </c>
      <c r="BN32" s="23">
        <f t="shared" si="0"/>
        <v>0</v>
      </c>
      <c r="BO32" s="3"/>
      <c r="BP32" s="3"/>
      <c r="BQ32" s="3"/>
    </row>
    <row r="33" spans="2:69" s="3" customFormat="1" ht="18" customHeight="1">
      <c r="B33" s="132">
        <v>2</v>
      </c>
      <c r="C33" s="130"/>
      <c r="D33" s="130">
        <v>2</v>
      </c>
      <c r="E33" s="130"/>
      <c r="F33" s="130"/>
      <c r="G33" s="130" t="s">
        <v>17</v>
      </c>
      <c r="H33" s="130"/>
      <c r="I33" s="130"/>
      <c r="J33" s="140">
        <f>J32</f>
        <v>0.3958333333333333</v>
      </c>
      <c r="K33" s="140"/>
      <c r="L33" s="140"/>
      <c r="M33" s="140"/>
      <c r="N33" s="140"/>
      <c r="O33" s="134" t="str">
        <f>D18</f>
        <v>FV Ravensburg</v>
      </c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46" t="s">
        <v>22</v>
      </c>
      <c r="AF33" s="134" t="str">
        <f>D19</f>
        <v>FC Radolfzell</v>
      </c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5"/>
      <c r="AX33" s="135"/>
      <c r="AY33" s="46" t="s">
        <v>21</v>
      </c>
      <c r="AZ33" s="135"/>
      <c r="BA33" s="135"/>
      <c r="BB33" s="130"/>
      <c r="BC33" s="131"/>
      <c r="BE33" s="17" t="str">
        <f aca="true" t="shared" si="1" ref="BE33:BE64">IF(ISBLANK(AW33),"0",IF(AW33&gt;AZ33,3,IF(AW33=AZ33,1,0)))</f>
        <v>0</v>
      </c>
      <c r="BF33" s="18" t="s">
        <v>21</v>
      </c>
      <c r="BG33" s="17" t="str">
        <f aca="true" t="shared" si="2" ref="BG33:BG64">IF(ISBLANK(AW33),"0",IF(AZ33&gt;AW33,3,IF(AZ33=AW33,1,0)))</f>
        <v>0</v>
      </c>
      <c r="BI33" s="41" t="str">
        <f>D17</f>
        <v>TSG Balingen  U 12</v>
      </c>
      <c r="BJ33" s="23">
        <f>SUM(BG32,BE41,BE49,BG66)</f>
        <v>0</v>
      </c>
      <c r="BK33" s="13">
        <f>SUM(AZ32,AW41,AW49,AZ66)</f>
        <v>0</v>
      </c>
      <c r="BL33" s="22" t="s">
        <v>21</v>
      </c>
      <c r="BM33" s="23">
        <f>SUM(AW32,AZ41,AZ49,AW66)</f>
        <v>0</v>
      </c>
      <c r="BN33" s="23">
        <f t="shared" si="0"/>
        <v>0</v>
      </c>
      <c r="BO33" s="4"/>
      <c r="BP33" s="4"/>
      <c r="BQ33" s="4"/>
    </row>
    <row r="34" spans="2:69" s="3" customFormat="1" ht="18" customHeight="1">
      <c r="B34" s="132">
        <v>3</v>
      </c>
      <c r="C34" s="130"/>
      <c r="D34" s="130">
        <v>3</v>
      </c>
      <c r="E34" s="130"/>
      <c r="F34" s="130"/>
      <c r="G34" s="130" t="s">
        <v>24</v>
      </c>
      <c r="H34" s="130"/>
      <c r="I34" s="130"/>
      <c r="J34" s="140">
        <f>J32</f>
        <v>0.3958333333333333</v>
      </c>
      <c r="K34" s="140"/>
      <c r="L34" s="140"/>
      <c r="M34" s="140"/>
      <c r="N34" s="140"/>
      <c r="O34" s="134" t="str">
        <f>AG16</f>
        <v>SV Weingarten</v>
      </c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46" t="s">
        <v>22</v>
      </c>
      <c r="AF34" s="134" t="str">
        <f>AG17</f>
        <v>FV Biberach</v>
      </c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5"/>
      <c r="AX34" s="135"/>
      <c r="AY34" s="46" t="s">
        <v>21</v>
      </c>
      <c r="AZ34" s="135"/>
      <c r="BA34" s="135"/>
      <c r="BB34" s="130"/>
      <c r="BC34" s="131"/>
      <c r="BE34" s="17" t="str">
        <f t="shared" si="1"/>
        <v>0</v>
      </c>
      <c r="BF34" s="18" t="s">
        <v>21</v>
      </c>
      <c r="BG34" s="17" t="str">
        <f t="shared" si="2"/>
        <v>0</v>
      </c>
      <c r="BI34" s="20" t="str">
        <f>D18</f>
        <v>FV Ravensburg</v>
      </c>
      <c r="BJ34" s="13">
        <f>SUM(BE33,BG41,BG57,BE65)</f>
        <v>0</v>
      </c>
      <c r="BK34" s="13">
        <f>SUM(AW33,AZ41,AZ57,AW65)</f>
        <v>0</v>
      </c>
      <c r="BL34" s="22" t="s">
        <v>21</v>
      </c>
      <c r="BM34" s="13">
        <f>SUM(AZ33,AW41,AW57,AZ65)</f>
        <v>0</v>
      </c>
      <c r="BN34" s="23">
        <f t="shared" si="0"/>
        <v>0</v>
      </c>
      <c r="BO34"/>
      <c r="BP34"/>
      <c r="BQ34"/>
    </row>
    <row r="35" spans="2:66" s="3" customFormat="1" ht="18" customHeight="1" thickBot="1">
      <c r="B35" s="125">
        <v>4</v>
      </c>
      <c r="C35" s="123"/>
      <c r="D35" s="123">
        <v>1</v>
      </c>
      <c r="E35" s="123"/>
      <c r="F35" s="123"/>
      <c r="G35" s="123" t="s">
        <v>24</v>
      </c>
      <c r="H35" s="123"/>
      <c r="I35" s="123"/>
      <c r="J35" s="139">
        <v>0.4083333333333334</v>
      </c>
      <c r="K35" s="139"/>
      <c r="L35" s="139"/>
      <c r="M35" s="139"/>
      <c r="N35" s="139"/>
      <c r="O35" s="127" t="str">
        <f>AG18</f>
        <v>FSV Waiblingen </v>
      </c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48" t="s">
        <v>22</v>
      </c>
      <c r="AF35" s="127" t="str">
        <f>AG19</f>
        <v>VfB Waldshut</v>
      </c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2"/>
      <c r="AX35" s="122"/>
      <c r="AY35" s="48" t="s">
        <v>21</v>
      </c>
      <c r="AZ35" s="122"/>
      <c r="BA35" s="122"/>
      <c r="BB35" s="123"/>
      <c r="BC35" s="124"/>
      <c r="BE35" s="17" t="str">
        <f t="shared" si="1"/>
        <v>0</v>
      </c>
      <c r="BF35" s="18" t="s">
        <v>21</v>
      </c>
      <c r="BG35" s="17" t="str">
        <f t="shared" si="2"/>
        <v>0</v>
      </c>
      <c r="BI35" s="20" t="str">
        <f>D19</f>
        <v>FC Radolfzell</v>
      </c>
      <c r="BJ35" s="13">
        <f>SUM(BG33,BG48,BE58,BE66)</f>
        <v>0</v>
      </c>
      <c r="BK35" s="13">
        <f>SUM(AZ33,AZ48,AW58,AW66)</f>
        <v>0</v>
      </c>
      <c r="BL35" s="22" t="s">
        <v>21</v>
      </c>
      <c r="BM35" s="13">
        <f>SUM(AW33,AW48,AZ58,AZ66)</f>
        <v>0</v>
      </c>
      <c r="BN35" s="23">
        <f t="shared" si="0"/>
        <v>0</v>
      </c>
    </row>
    <row r="36" spans="2:66" s="3" customFormat="1" ht="18" customHeight="1">
      <c r="B36" s="141">
        <v>5</v>
      </c>
      <c r="C36" s="136"/>
      <c r="D36" s="136">
        <v>2</v>
      </c>
      <c r="E36" s="136"/>
      <c r="F36" s="136"/>
      <c r="G36" s="136" t="s">
        <v>72</v>
      </c>
      <c r="H36" s="136"/>
      <c r="I36" s="136"/>
      <c r="J36" s="142">
        <v>0.4083333333333334</v>
      </c>
      <c r="K36" s="142"/>
      <c r="L36" s="142"/>
      <c r="M36" s="142"/>
      <c r="N36" s="142"/>
      <c r="O36" s="143" t="str">
        <f>D23</f>
        <v>TSV Tettnang</v>
      </c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47" t="s">
        <v>22</v>
      </c>
      <c r="AF36" s="143" t="str">
        <f>D24</f>
        <v>FC Hard (A)</v>
      </c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38"/>
      <c r="AX36" s="138"/>
      <c r="AY36" s="47" t="s">
        <v>21</v>
      </c>
      <c r="AZ36" s="138"/>
      <c r="BA36" s="138"/>
      <c r="BB36" s="136"/>
      <c r="BC36" s="137"/>
      <c r="BE36" s="17" t="str">
        <f t="shared" si="1"/>
        <v>0</v>
      </c>
      <c r="BF36" s="18" t="s">
        <v>21</v>
      </c>
      <c r="BG36" s="17" t="str">
        <f t="shared" si="2"/>
        <v>0</v>
      </c>
      <c r="BI36" s="20" t="str">
        <f>D20</f>
        <v>SV Planegg-Krailling</v>
      </c>
      <c r="BJ36" s="13">
        <f>SUM(BE40,BG49,BG58,BG65)</f>
        <v>0</v>
      </c>
      <c r="BK36" s="13">
        <f>SUM(AW40,AZ49,AZ58,AZ65)</f>
        <v>0</v>
      </c>
      <c r="BL36" s="22" t="s">
        <v>21</v>
      </c>
      <c r="BM36" s="13">
        <f>SUM(AZ40,AW49,AW58,AW65)</f>
        <v>0</v>
      </c>
      <c r="BN36" s="23">
        <f t="shared" si="0"/>
        <v>0</v>
      </c>
    </row>
    <row r="37" spans="2:66" s="3" customFormat="1" ht="18" customHeight="1">
      <c r="B37" s="132">
        <v>6</v>
      </c>
      <c r="C37" s="130"/>
      <c r="D37" s="130">
        <v>3</v>
      </c>
      <c r="E37" s="130"/>
      <c r="F37" s="130"/>
      <c r="G37" s="130" t="s">
        <v>72</v>
      </c>
      <c r="H37" s="130"/>
      <c r="I37" s="130"/>
      <c r="J37" s="140">
        <f>J36</f>
        <v>0.4083333333333334</v>
      </c>
      <c r="K37" s="140"/>
      <c r="L37" s="140"/>
      <c r="M37" s="140"/>
      <c r="N37" s="140"/>
      <c r="O37" s="134" t="str">
        <f>D25</f>
        <v>VfL Pfullingen </v>
      </c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46" t="s">
        <v>22</v>
      </c>
      <c r="AF37" s="134" t="str">
        <f>D26</f>
        <v>FC 08 Villingen</v>
      </c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5"/>
      <c r="AX37" s="135"/>
      <c r="AY37" s="46" t="s">
        <v>21</v>
      </c>
      <c r="AZ37" s="135"/>
      <c r="BA37" s="135"/>
      <c r="BB37" s="130"/>
      <c r="BC37" s="131"/>
      <c r="BE37" s="17" t="str">
        <f t="shared" si="1"/>
        <v>0</v>
      </c>
      <c r="BF37" s="18" t="s">
        <v>21</v>
      </c>
      <c r="BG37" s="17" t="str">
        <f t="shared" si="2"/>
        <v>0</v>
      </c>
      <c r="BI37" s="19" t="str">
        <f>AG16</f>
        <v>SV Weingarten</v>
      </c>
      <c r="BJ37" s="13">
        <f>SUM(BE34,BG42,BE51,BE59)</f>
        <v>0</v>
      </c>
      <c r="BK37" s="13">
        <f>SUM(AW34,AZ42,AW51,AW59)</f>
        <v>0</v>
      </c>
      <c r="BL37" s="22" t="s">
        <v>21</v>
      </c>
      <c r="BM37" s="13">
        <f>SUM(AZ34,AW42,AZ51,AZ59)</f>
        <v>0</v>
      </c>
      <c r="BN37" s="23">
        <f t="shared" si="0"/>
        <v>0</v>
      </c>
    </row>
    <row r="38" spans="2:66" s="3" customFormat="1" ht="18" customHeight="1">
      <c r="B38" s="132">
        <v>7</v>
      </c>
      <c r="C38" s="130"/>
      <c r="D38" s="130">
        <v>1</v>
      </c>
      <c r="E38" s="130"/>
      <c r="F38" s="130"/>
      <c r="G38" s="130" t="s">
        <v>73</v>
      </c>
      <c r="H38" s="130"/>
      <c r="I38" s="130"/>
      <c r="J38" s="140">
        <v>0.42083333333333334</v>
      </c>
      <c r="K38" s="140"/>
      <c r="L38" s="140"/>
      <c r="M38" s="140"/>
      <c r="N38" s="140"/>
      <c r="O38" s="134" t="str">
        <f>AG23</f>
        <v>SGM Ehingen/Rottenacker</v>
      </c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46" t="s">
        <v>22</v>
      </c>
      <c r="AF38" s="134" t="str">
        <f>AG24</f>
        <v>VfB Friedrichshafen U 12</v>
      </c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5"/>
      <c r="AX38" s="135"/>
      <c r="AY38" s="46" t="s">
        <v>21</v>
      </c>
      <c r="AZ38" s="135"/>
      <c r="BA38" s="135"/>
      <c r="BB38" s="130"/>
      <c r="BC38" s="131"/>
      <c r="BE38" s="17" t="str">
        <f t="shared" si="1"/>
        <v>0</v>
      </c>
      <c r="BF38" s="18" t="s">
        <v>21</v>
      </c>
      <c r="BG38" s="17" t="str">
        <f t="shared" si="2"/>
        <v>0</v>
      </c>
      <c r="BI38" s="19" t="str">
        <f>AG17</f>
        <v>FV Biberach</v>
      </c>
      <c r="BJ38" s="13">
        <f>SUM(BG34,BE43,BE52,BG68)</f>
        <v>0</v>
      </c>
      <c r="BK38" s="13">
        <f>SUM(AZ34,AW43,AW52,AZ68)</f>
        <v>0</v>
      </c>
      <c r="BL38" s="22" t="s">
        <v>21</v>
      </c>
      <c r="BM38" s="13">
        <f>SUM(AW34,AZ43,AZ52,AW68)</f>
        <v>0</v>
      </c>
      <c r="BN38" s="23">
        <f t="shared" si="0"/>
        <v>0</v>
      </c>
    </row>
    <row r="39" spans="2:66" s="3" customFormat="1" ht="18" customHeight="1" thickBot="1">
      <c r="B39" s="125">
        <v>8</v>
      </c>
      <c r="C39" s="123"/>
      <c r="D39" s="123">
        <v>2</v>
      </c>
      <c r="E39" s="123"/>
      <c r="F39" s="123"/>
      <c r="G39" s="123" t="s">
        <v>73</v>
      </c>
      <c r="H39" s="123"/>
      <c r="I39" s="123"/>
      <c r="J39" s="139">
        <v>0.42083333333333334</v>
      </c>
      <c r="K39" s="139"/>
      <c r="L39" s="139"/>
      <c r="M39" s="139"/>
      <c r="N39" s="139"/>
      <c r="O39" s="127" t="str">
        <f>AG25</f>
        <v>TSG Balingen U 13</v>
      </c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48" t="s">
        <v>22</v>
      </c>
      <c r="AF39" s="127" t="str">
        <f>AG26</f>
        <v>SC Pfullendorf </v>
      </c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2"/>
      <c r="AX39" s="122"/>
      <c r="AY39" s="48" t="s">
        <v>21</v>
      </c>
      <c r="AZ39" s="122"/>
      <c r="BA39" s="122"/>
      <c r="BB39" s="123"/>
      <c r="BC39" s="124"/>
      <c r="BE39" s="17" t="str">
        <f t="shared" si="1"/>
        <v>0</v>
      </c>
      <c r="BF39" s="18" t="s">
        <v>21</v>
      </c>
      <c r="BG39" s="17" t="str">
        <f t="shared" si="2"/>
        <v>0</v>
      </c>
      <c r="BI39" s="19" t="str">
        <f>AG18</f>
        <v>FSV Waiblingen </v>
      </c>
      <c r="BJ39" s="13">
        <f>SUM(BE35,BG43,BG59,BE67)</f>
        <v>0</v>
      </c>
      <c r="BK39" s="13">
        <f>SUM(AW35,AZ43,AZ59,AW67)</f>
        <v>0</v>
      </c>
      <c r="BL39" s="22" t="s">
        <v>21</v>
      </c>
      <c r="BM39" s="13">
        <f>SUM(AZ35,AW43,AW59,AZ67)</f>
        <v>0</v>
      </c>
      <c r="BN39" s="23">
        <f t="shared" si="0"/>
        <v>0</v>
      </c>
    </row>
    <row r="40" spans="2:66" s="3" customFormat="1" ht="18" customHeight="1">
      <c r="B40" s="141">
        <v>9</v>
      </c>
      <c r="C40" s="136"/>
      <c r="D40" s="136">
        <v>3</v>
      </c>
      <c r="E40" s="136"/>
      <c r="F40" s="136"/>
      <c r="G40" s="136" t="s">
        <v>17</v>
      </c>
      <c r="H40" s="136"/>
      <c r="I40" s="136"/>
      <c r="J40" s="142">
        <v>0.42083333333333334</v>
      </c>
      <c r="K40" s="142"/>
      <c r="L40" s="142"/>
      <c r="M40" s="142"/>
      <c r="N40" s="142"/>
      <c r="O40" s="143" t="str">
        <f>D20</f>
        <v>SV Planegg-Krailling</v>
      </c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47" t="s">
        <v>22</v>
      </c>
      <c r="AF40" s="143" t="str">
        <f>D16</f>
        <v>SGM Sigmaringendorf</v>
      </c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38"/>
      <c r="AX40" s="138"/>
      <c r="AY40" s="47" t="s">
        <v>21</v>
      </c>
      <c r="AZ40" s="138"/>
      <c r="BA40" s="138"/>
      <c r="BB40" s="136"/>
      <c r="BC40" s="137"/>
      <c r="BE40" s="17" t="str">
        <f aca="true" t="shared" si="3" ref="BE40:BE49">IF(ISBLANK(AW40),"0",IF(AW40&gt;AZ40,3,IF(AW40=AZ40,1,0)))</f>
        <v>0</v>
      </c>
      <c r="BF40" s="18" t="s">
        <v>21</v>
      </c>
      <c r="BG40" s="17" t="str">
        <f aca="true" t="shared" si="4" ref="BG40:BG49">IF(ISBLANK(AW40),"0",IF(AZ40&gt;AW40,3,IF(AZ40=AW40,1,0)))</f>
        <v>0</v>
      </c>
      <c r="BI40" s="19" t="str">
        <f>AG19</f>
        <v>VfB Waldshut</v>
      </c>
      <c r="BJ40" s="13">
        <f>SUM(BG35,BG51,BE60,BE68)</f>
        <v>0</v>
      </c>
      <c r="BK40" s="13">
        <f>SUM(AZ35,AZ51,AW60,AW68)</f>
        <v>0</v>
      </c>
      <c r="BL40" s="22" t="s">
        <v>21</v>
      </c>
      <c r="BM40" s="13">
        <f>SUM(AW35,AW51,AZ60,AZ68)</f>
        <v>0</v>
      </c>
      <c r="BN40" s="23">
        <f t="shared" si="0"/>
        <v>0</v>
      </c>
    </row>
    <row r="41" spans="2:66" s="3" customFormat="1" ht="18" customHeight="1">
      <c r="B41" s="132">
        <v>10</v>
      </c>
      <c r="C41" s="130"/>
      <c r="D41" s="130">
        <v>1</v>
      </c>
      <c r="E41" s="130"/>
      <c r="F41" s="130"/>
      <c r="G41" s="130" t="s">
        <v>17</v>
      </c>
      <c r="H41" s="130"/>
      <c r="I41" s="130"/>
      <c r="J41" s="140">
        <v>0.43333333333333335</v>
      </c>
      <c r="K41" s="140"/>
      <c r="L41" s="140"/>
      <c r="M41" s="140"/>
      <c r="N41" s="140"/>
      <c r="O41" s="134" t="str">
        <f>D17</f>
        <v>TSG Balingen  U 12</v>
      </c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46" t="s">
        <v>22</v>
      </c>
      <c r="AF41" s="134" t="str">
        <f>D18</f>
        <v>FV Ravensburg</v>
      </c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5"/>
      <c r="AX41" s="135"/>
      <c r="AY41" s="46" t="s">
        <v>21</v>
      </c>
      <c r="AZ41" s="135"/>
      <c r="BA41" s="135"/>
      <c r="BB41" s="130"/>
      <c r="BC41" s="131"/>
      <c r="BE41" s="17" t="str">
        <f t="shared" si="3"/>
        <v>0</v>
      </c>
      <c r="BF41" s="18" t="s">
        <v>21</v>
      </c>
      <c r="BG41" s="17" t="str">
        <f t="shared" si="4"/>
        <v>0</v>
      </c>
      <c r="BI41" s="19" t="str">
        <f>AG20</f>
        <v>FC Schaffhausen (CH)</v>
      </c>
      <c r="BJ41" s="13">
        <f>SUM(BE42,BG52,BG60,BG67)</f>
        <v>0</v>
      </c>
      <c r="BK41" s="13">
        <f>SUM(AW42,AZ52,AZ60,AZ67)</f>
        <v>0</v>
      </c>
      <c r="BL41" s="22" t="s">
        <v>21</v>
      </c>
      <c r="BM41" s="13">
        <f>SUM(AZ42,AW52,AW60,AW67)</f>
        <v>0</v>
      </c>
      <c r="BN41" s="23">
        <f t="shared" si="0"/>
        <v>0</v>
      </c>
    </row>
    <row r="42" spans="2:66" s="3" customFormat="1" ht="18" customHeight="1">
      <c r="B42" s="132">
        <v>11</v>
      </c>
      <c r="C42" s="130"/>
      <c r="D42" s="130">
        <v>2</v>
      </c>
      <c r="E42" s="130"/>
      <c r="F42" s="130"/>
      <c r="G42" s="130" t="s">
        <v>24</v>
      </c>
      <c r="H42" s="130"/>
      <c r="I42" s="130"/>
      <c r="J42" s="140">
        <v>0.43333333333333335</v>
      </c>
      <c r="K42" s="140"/>
      <c r="L42" s="140"/>
      <c r="M42" s="140"/>
      <c r="N42" s="140"/>
      <c r="O42" s="134" t="str">
        <f>AG20</f>
        <v>FC Schaffhausen (CH)</v>
      </c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46" t="s">
        <v>22</v>
      </c>
      <c r="AF42" s="134" t="str">
        <f>AG16</f>
        <v>SV Weingarten</v>
      </c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5"/>
      <c r="AX42" s="135"/>
      <c r="AY42" s="46" t="s">
        <v>21</v>
      </c>
      <c r="AZ42" s="135"/>
      <c r="BA42" s="135"/>
      <c r="BB42" s="130"/>
      <c r="BC42" s="131"/>
      <c r="BE42" s="17" t="str">
        <f t="shared" si="3"/>
        <v>0</v>
      </c>
      <c r="BF42" s="18" t="s">
        <v>21</v>
      </c>
      <c r="BG42" s="17" t="str">
        <f t="shared" si="4"/>
        <v>0</v>
      </c>
      <c r="BI42" s="19" t="str">
        <f>D23</f>
        <v>TSV Tettnang</v>
      </c>
      <c r="BJ42" s="13">
        <f>SUM(BE36,BG44,BE53,BE61)</f>
        <v>0</v>
      </c>
      <c r="BK42" s="13">
        <f>SUM(AW36,AZ44,AW53,AW61)</f>
        <v>0</v>
      </c>
      <c r="BL42" s="22" t="s">
        <v>21</v>
      </c>
      <c r="BM42" s="13">
        <f>SUM(AZ36,AW44,AZ53,AZ61)</f>
        <v>0</v>
      </c>
      <c r="BN42" s="23">
        <f t="shared" si="0"/>
        <v>0</v>
      </c>
    </row>
    <row r="43" spans="2:66" s="3" customFormat="1" ht="18" customHeight="1" thickBot="1">
      <c r="B43" s="125">
        <v>12</v>
      </c>
      <c r="C43" s="123"/>
      <c r="D43" s="123">
        <v>3</v>
      </c>
      <c r="E43" s="123"/>
      <c r="F43" s="123"/>
      <c r="G43" s="123" t="s">
        <v>24</v>
      </c>
      <c r="H43" s="123"/>
      <c r="I43" s="123"/>
      <c r="J43" s="139">
        <v>0.43333333333333335</v>
      </c>
      <c r="K43" s="139"/>
      <c r="L43" s="139"/>
      <c r="M43" s="139"/>
      <c r="N43" s="139"/>
      <c r="O43" s="127" t="str">
        <f>AG17</f>
        <v>FV Biberach</v>
      </c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48" t="s">
        <v>22</v>
      </c>
      <c r="AF43" s="127" t="str">
        <f>AG18</f>
        <v>FSV Waiblingen </v>
      </c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2"/>
      <c r="AX43" s="122"/>
      <c r="AY43" s="48" t="s">
        <v>21</v>
      </c>
      <c r="AZ43" s="122"/>
      <c r="BA43" s="122"/>
      <c r="BB43" s="123"/>
      <c r="BC43" s="124"/>
      <c r="BE43" s="17" t="str">
        <f t="shared" si="3"/>
        <v>0</v>
      </c>
      <c r="BF43" s="18" t="s">
        <v>21</v>
      </c>
      <c r="BG43" s="17" t="str">
        <f t="shared" si="4"/>
        <v>0</v>
      </c>
      <c r="BI43" s="19" t="str">
        <f>D24</f>
        <v>FC Hard (A)</v>
      </c>
      <c r="BJ43" s="13">
        <f>SUM(BG36,BE45,BE54,BG70)</f>
        <v>0</v>
      </c>
      <c r="BK43" s="13">
        <f>SUM(AZ36,AW45,AW54,AZ70)</f>
        <v>0</v>
      </c>
      <c r="BL43" s="22" t="s">
        <v>21</v>
      </c>
      <c r="BM43" s="13">
        <f>SUM(AW36,AZ45,AZ54,AW70)</f>
        <v>0</v>
      </c>
      <c r="BN43" s="23">
        <f t="shared" si="0"/>
        <v>0</v>
      </c>
    </row>
    <row r="44" spans="2:66" s="3" customFormat="1" ht="18" customHeight="1">
      <c r="B44" s="141">
        <v>13</v>
      </c>
      <c r="C44" s="136"/>
      <c r="D44" s="136">
        <v>1</v>
      </c>
      <c r="E44" s="136"/>
      <c r="F44" s="136"/>
      <c r="G44" s="136" t="s">
        <v>72</v>
      </c>
      <c r="H44" s="136"/>
      <c r="I44" s="136"/>
      <c r="J44" s="142">
        <f>J43+$X$10+$AL$10</f>
        <v>0.44583333333333336</v>
      </c>
      <c r="K44" s="142"/>
      <c r="L44" s="142"/>
      <c r="M44" s="142"/>
      <c r="N44" s="142"/>
      <c r="O44" s="143" t="str">
        <f>D27</f>
        <v>DJK Ingolstadt </v>
      </c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47" t="s">
        <v>22</v>
      </c>
      <c r="AF44" s="143" t="str">
        <f>D23</f>
        <v>TSV Tettnang</v>
      </c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38"/>
      <c r="AX44" s="138"/>
      <c r="AY44" s="47" t="s">
        <v>21</v>
      </c>
      <c r="AZ44" s="138"/>
      <c r="BA44" s="138"/>
      <c r="BB44" s="136"/>
      <c r="BC44" s="137"/>
      <c r="BE44" s="17" t="str">
        <f t="shared" si="3"/>
        <v>0</v>
      </c>
      <c r="BF44" s="18" t="s">
        <v>21</v>
      </c>
      <c r="BG44" s="17" t="str">
        <f t="shared" si="4"/>
        <v>0</v>
      </c>
      <c r="BI44" s="19" t="str">
        <f>D25</f>
        <v>VfL Pfullingen </v>
      </c>
      <c r="BJ44" s="13">
        <f>SUM(BE37,BG45,BG61,BE69)</f>
        <v>0</v>
      </c>
      <c r="BK44" s="13">
        <f>SUM(AW37,AZ45,AZ61,AW69)</f>
        <v>0</v>
      </c>
      <c r="BL44" s="22" t="s">
        <v>21</v>
      </c>
      <c r="BM44" s="13">
        <f>SUM(AZ37,AW45,AW61,AZ69)</f>
        <v>0</v>
      </c>
      <c r="BN44" s="23">
        <f t="shared" si="0"/>
        <v>0</v>
      </c>
    </row>
    <row r="45" spans="2:66" s="3" customFormat="1" ht="18" customHeight="1">
      <c r="B45" s="132">
        <v>14</v>
      </c>
      <c r="C45" s="130"/>
      <c r="D45" s="130">
        <v>2</v>
      </c>
      <c r="E45" s="130"/>
      <c r="F45" s="130"/>
      <c r="G45" s="130" t="s">
        <v>72</v>
      </c>
      <c r="H45" s="130"/>
      <c r="I45" s="130"/>
      <c r="J45" s="140">
        <f>J44</f>
        <v>0.44583333333333336</v>
      </c>
      <c r="K45" s="140"/>
      <c r="L45" s="140"/>
      <c r="M45" s="140"/>
      <c r="N45" s="140"/>
      <c r="O45" s="134" t="str">
        <f>D24</f>
        <v>FC Hard (A)</v>
      </c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46" t="s">
        <v>22</v>
      </c>
      <c r="AF45" s="134" t="str">
        <f>D25</f>
        <v>VfL Pfullingen </v>
      </c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5"/>
      <c r="AX45" s="135"/>
      <c r="AY45" s="46" t="s">
        <v>21</v>
      </c>
      <c r="AZ45" s="135"/>
      <c r="BA45" s="135"/>
      <c r="BB45" s="130"/>
      <c r="BC45" s="131"/>
      <c r="BE45" s="17" t="str">
        <f t="shared" si="3"/>
        <v>0</v>
      </c>
      <c r="BF45" s="18" t="s">
        <v>21</v>
      </c>
      <c r="BG45" s="17" t="str">
        <f t="shared" si="4"/>
        <v>0</v>
      </c>
      <c r="BI45" s="19" t="str">
        <f>D26</f>
        <v>FC 08 Villingen</v>
      </c>
      <c r="BJ45" s="13">
        <f>SUM(BG37,BG53,BE62,BE70)</f>
        <v>0</v>
      </c>
      <c r="BK45" s="13">
        <f>SUM(AZ37,AZ53,AW62,AW70)</f>
        <v>0</v>
      </c>
      <c r="BL45" s="22" t="s">
        <v>21</v>
      </c>
      <c r="BM45" s="13">
        <f>SUM(AW37,AW53,AZ62,AZ70)</f>
        <v>0</v>
      </c>
      <c r="BN45" s="23">
        <f t="shared" si="0"/>
        <v>0</v>
      </c>
    </row>
    <row r="46" spans="2:66" s="3" customFormat="1" ht="18" customHeight="1">
      <c r="B46" s="132">
        <v>15</v>
      </c>
      <c r="C46" s="130"/>
      <c r="D46" s="130">
        <v>3</v>
      </c>
      <c r="E46" s="130"/>
      <c r="F46" s="130"/>
      <c r="G46" s="130" t="s">
        <v>73</v>
      </c>
      <c r="H46" s="130"/>
      <c r="I46" s="130"/>
      <c r="J46" s="140">
        <f>J44</f>
        <v>0.44583333333333336</v>
      </c>
      <c r="K46" s="140"/>
      <c r="L46" s="140"/>
      <c r="M46" s="140"/>
      <c r="N46" s="140"/>
      <c r="O46" s="134" t="str">
        <f>AG27</f>
        <v>SVG Reichenau  (A)</v>
      </c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46" t="s">
        <v>22</v>
      </c>
      <c r="AF46" s="134" t="str">
        <f>AG23</f>
        <v>SGM Ehingen/Rottenacker</v>
      </c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5"/>
      <c r="AX46" s="135"/>
      <c r="AY46" s="46" t="s">
        <v>21</v>
      </c>
      <c r="AZ46" s="135"/>
      <c r="BA46" s="135"/>
      <c r="BB46" s="130"/>
      <c r="BC46" s="131"/>
      <c r="BE46" s="17" t="str">
        <f>IF(ISBLANK(AW46),"0",IF(AW46&gt;AZ46,3,IF(AW46=AZ46,1,0)))</f>
        <v>0</v>
      </c>
      <c r="BF46" s="18" t="s">
        <v>21</v>
      </c>
      <c r="BG46" s="17" t="str">
        <f>IF(ISBLANK(AW46),"0",IF(AZ46&gt;AW46,3,IF(AZ46=AW46,1,0)))</f>
        <v>0</v>
      </c>
      <c r="BI46" s="19" t="str">
        <f>D27</f>
        <v>DJK Ingolstadt </v>
      </c>
      <c r="BJ46" s="13">
        <f>SUM(BE44,BG54,BG62,BG69)</f>
        <v>0</v>
      </c>
      <c r="BK46" s="13">
        <f>SUM(AW44,AZ54,AZ62,AZ69)</f>
        <v>0</v>
      </c>
      <c r="BL46" s="22" t="s">
        <v>21</v>
      </c>
      <c r="BM46" s="13">
        <f>SUM(AZ44,AW54,AW62,AW69)</f>
        <v>0</v>
      </c>
      <c r="BN46" s="23">
        <f t="shared" si="0"/>
        <v>0</v>
      </c>
    </row>
    <row r="47" spans="2:66" s="3" customFormat="1" ht="18" customHeight="1" thickBot="1">
      <c r="B47" s="125">
        <v>16</v>
      </c>
      <c r="C47" s="123"/>
      <c r="D47" s="123">
        <v>1</v>
      </c>
      <c r="E47" s="123"/>
      <c r="F47" s="123"/>
      <c r="G47" s="123" t="s">
        <v>73</v>
      </c>
      <c r="H47" s="123"/>
      <c r="I47" s="123"/>
      <c r="J47" s="139">
        <v>0.4583333333333333</v>
      </c>
      <c r="K47" s="139"/>
      <c r="L47" s="139"/>
      <c r="M47" s="139"/>
      <c r="N47" s="139"/>
      <c r="O47" s="127" t="str">
        <f>AG24</f>
        <v>VfB Friedrichshafen U 12</v>
      </c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48" t="s">
        <v>22</v>
      </c>
      <c r="AF47" s="127" t="str">
        <f>AG25</f>
        <v>TSG Balingen U 13</v>
      </c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2"/>
      <c r="AX47" s="122"/>
      <c r="AY47" s="48" t="s">
        <v>21</v>
      </c>
      <c r="AZ47" s="122"/>
      <c r="BA47" s="122"/>
      <c r="BB47" s="123"/>
      <c r="BC47" s="124"/>
      <c r="BE47" s="17" t="str">
        <f>IF(ISBLANK(AW47),"0",IF(AW47&gt;AZ47,3,IF(AW47=AZ47,1,0)))</f>
        <v>0</v>
      </c>
      <c r="BF47" s="18" t="s">
        <v>21</v>
      </c>
      <c r="BG47" s="17" t="str">
        <f>IF(ISBLANK(AW47),"0",IF(AZ47&gt;AW47,3,IF(AZ47=AW47,1,0)))</f>
        <v>0</v>
      </c>
      <c r="BI47" s="19" t="str">
        <f>AG23</f>
        <v>SGM Ehingen/Rottenacker</v>
      </c>
      <c r="BJ47" s="13">
        <f>SUM(BE38,BG46,BE55,BE63)</f>
        <v>0</v>
      </c>
      <c r="BK47" s="13">
        <f>SUM(AW38,AW55,AW63,AZ46)</f>
        <v>0</v>
      </c>
      <c r="BL47" s="22" t="s">
        <v>21</v>
      </c>
      <c r="BM47" s="13">
        <f>SUM(AZ38,AW46,AZ55,AZ63)</f>
        <v>0</v>
      </c>
      <c r="BN47" s="23">
        <f t="shared" si="0"/>
        <v>0</v>
      </c>
    </row>
    <row r="48" spans="2:66" s="3" customFormat="1" ht="18" customHeight="1">
      <c r="B48" s="141">
        <v>17</v>
      </c>
      <c r="C48" s="136"/>
      <c r="D48" s="136">
        <v>2</v>
      </c>
      <c r="E48" s="136"/>
      <c r="F48" s="136"/>
      <c r="G48" s="136" t="s">
        <v>17</v>
      </c>
      <c r="H48" s="136"/>
      <c r="I48" s="136"/>
      <c r="J48" s="144">
        <v>0.4583333333333333</v>
      </c>
      <c r="K48" s="144"/>
      <c r="L48" s="144"/>
      <c r="M48" s="144"/>
      <c r="N48" s="144"/>
      <c r="O48" s="143" t="str">
        <f>D16</f>
        <v>SGM Sigmaringendorf</v>
      </c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47" t="s">
        <v>22</v>
      </c>
      <c r="AF48" s="143" t="str">
        <f>D19</f>
        <v>FC Radolfzell</v>
      </c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38"/>
      <c r="AX48" s="138"/>
      <c r="AY48" s="47" t="s">
        <v>21</v>
      </c>
      <c r="AZ48" s="138"/>
      <c r="BA48" s="138"/>
      <c r="BB48" s="136"/>
      <c r="BC48" s="137"/>
      <c r="BE48" s="17" t="str">
        <f t="shared" si="3"/>
        <v>0</v>
      </c>
      <c r="BF48" s="18" t="s">
        <v>21</v>
      </c>
      <c r="BG48" s="17" t="str">
        <f t="shared" si="4"/>
        <v>0</v>
      </c>
      <c r="BI48" s="19" t="str">
        <f>AG25</f>
        <v>TSG Balingen U 13</v>
      </c>
      <c r="BJ48" s="13">
        <f>SUM(BE39,BG47,BG63,BE71)</f>
        <v>0</v>
      </c>
      <c r="BK48" s="13">
        <f>SUM(AW39,AZ47,AZ63,AW71)</f>
        <v>0</v>
      </c>
      <c r="BL48" s="22" t="s">
        <v>21</v>
      </c>
      <c r="BM48" s="13">
        <f>SUM(AZ39,AW47,AW63,AZ71)</f>
        <v>0</v>
      </c>
      <c r="BN48" s="23">
        <f t="shared" si="0"/>
        <v>0</v>
      </c>
    </row>
    <row r="49" spans="2:66" s="3" customFormat="1" ht="18" customHeight="1" thickBot="1">
      <c r="B49" s="132">
        <v>18</v>
      </c>
      <c r="C49" s="130"/>
      <c r="D49" s="130">
        <v>3</v>
      </c>
      <c r="E49" s="130"/>
      <c r="F49" s="130"/>
      <c r="G49" s="130" t="s">
        <v>17</v>
      </c>
      <c r="H49" s="130"/>
      <c r="I49" s="130"/>
      <c r="J49" s="133">
        <v>0.4583333333333333</v>
      </c>
      <c r="K49" s="133"/>
      <c r="L49" s="133"/>
      <c r="M49" s="133"/>
      <c r="N49" s="133"/>
      <c r="O49" s="134" t="str">
        <f>D17</f>
        <v>TSG Balingen  U 12</v>
      </c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46" t="s">
        <v>22</v>
      </c>
      <c r="AF49" s="134" t="str">
        <f>D20</f>
        <v>SV Planegg-Krailling</v>
      </c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5"/>
      <c r="AX49" s="135"/>
      <c r="AY49" s="46" t="s">
        <v>21</v>
      </c>
      <c r="AZ49" s="135"/>
      <c r="BA49" s="135"/>
      <c r="BB49" s="130"/>
      <c r="BC49" s="131"/>
      <c r="BE49" s="17" t="str">
        <f t="shared" si="3"/>
        <v>0</v>
      </c>
      <c r="BF49" s="18" t="s">
        <v>21</v>
      </c>
      <c r="BG49" s="17" t="str">
        <f t="shared" si="4"/>
        <v>0</v>
      </c>
      <c r="BI49" s="19" t="str">
        <f>AG26</f>
        <v>SC Pfullendorf </v>
      </c>
      <c r="BJ49" s="13">
        <f>SUM(BG39,BG55,BE64,BE72)</f>
        <v>0</v>
      </c>
      <c r="BK49" s="13">
        <f>SUM(AZ39,AZ55,AW64,AW72)</f>
        <v>0</v>
      </c>
      <c r="BL49" s="22" t="s">
        <v>21</v>
      </c>
      <c r="BM49" s="13">
        <f>SUM(AW39,AW55,AZ64,AZ72)</f>
        <v>0</v>
      </c>
      <c r="BN49" s="23">
        <f t="shared" si="0"/>
        <v>0</v>
      </c>
    </row>
    <row r="50" spans="2:66" s="3" customFormat="1" ht="18" customHeight="1">
      <c r="B50" s="183"/>
      <c r="C50" s="184"/>
      <c r="D50" s="184"/>
      <c r="E50" s="184"/>
      <c r="F50" s="184"/>
      <c r="G50" s="184"/>
      <c r="H50" s="184"/>
      <c r="I50" s="185"/>
      <c r="J50" s="186">
        <v>0.47222222222222227</v>
      </c>
      <c r="K50" s="187"/>
      <c r="L50" s="187"/>
      <c r="M50" s="187"/>
      <c r="N50" s="188"/>
      <c r="O50" s="189" t="s">
        <v>46</v>
      </c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38"/>
      <c r="AX50" s="39"/>
      <c r="AY50" s="39"/>
      <c r="AZ50" s="39"/>
      <c r="BA50" s="39"/>
      <c r="BB50" s="39"/>
      <c r="BC50" s="40"/>
      <c r="BE50" s="17"/>
      <c r="BF50" s="18"/>
      <c r="BG50" s="17"/>
      <c r="BI50" s="19" t="str">
        <f>AG24</f>
        <v>VfB Friedrichshafen U 12</v>
      </c>
      <c r="BJ50" s="13">
        <f>SUM(BG38,BE47,BE56,BG72)</f>
        <v>0</v>
      </c>
      <c r="BK50" s="13">
        <f>SUM(AZ38,AW47,AW56,AZ72)</f>
        <v>0</v>
      </c>
      <c r="BL50" s="22" t="s">
        <v>21</v>
      </c>
      <c r="BM50" s="13">
        <f>SUM(AW38,AZ47,AZ56,AW72)</f>
        <v>0</v>
      </c>
      <c r="BN50" s="23">
        <f>BK50-BM50</f>
        <v>0</v>
      </c>
    </row>
    <row r="51" spans="2:66" s="3" customFormat="1" ht="18" customHeight="1">
      <c r="B51" s="132">
        <v>19</v>
      </c>
      <c r="C51" s="130"/>
      <c r="D51" s="130">
        <v>1</v>
      </c>
      <c r="E51" s="130"/>
      <c r="F51" s="130"/>
      <c r="G51" s="130" t="s">
        <v>24</v>
      </c>
      <c r="H51" s="130"/>
      <c r="I51" s="130"/>
      <c r="J51" s="133">
        <v>0.4791666666666667</v>
      </c>
      <c r="K51" s="133"/>
      <c r="L51" s="133"/>
      <c r="M51" s="133"/>
      <c r="N51" s="133"/>
      <c r="O51" s="134" t="str">
        <f>AG16</f>
        <v>SV Weingarten</v>
      </c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46" t="s">
        <v>22</v>
      </c>
      <c r="AF51" s="134" t="str">
        <f>AG19</f>
        <v>VfB Waldshut</v>
      </c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5"/>
      <c r="AX51" s="135"/>
      <c r="AY51" s="46" t="s">
        <v>21</v>
      </c>
      <c r="AZ51" s="135"/>
      <c r="BA51" s="135"/>
      <c r="BB51" s="130"/>
      <c r="BC51" s="131"/>
      <c r="BE51" s="17" t="str">
        <f t="shared" si="1"/>
        <v>0</v>
      </c>
      <c r="BF51" s="18" t="s">
        <v>21</v>
      </c>
      <c r="BG51" s="17" t="str">
        <f t="shared" si="2"/>
        <v>0</v>
      </c>
      <c r="BI51" s="19" t="str">
        <f>AG27</f>
        <v>SVG Reichenau  (A)</v>
      </c>
      <c r="BJ51" s="13">
        <f>SUM(BE46,BG56,BG64,BG71)</f>
        <v>0</v>
      </c>
      <c r="BK51" s="13">
        <f>SUM(AW46,AZ56,AZ64,AZ71)</f>
        <v>0</v>
      </c>
      <c r="BL51" s="22" t="s">
        <v>21</v>
      </c>
      <c r="BM51" s="13">
        <f>SUM(AZ46,AW56,AW64,AW71)</f>
        <v>0</v>
      </c>
      <c r="BN51" s="23">
        <f t="shared" si="0"/>
        <v>0</v>
      </c>
    </row>
    <row r="52" spans="2:59" s="3" customFormat="1" ht="18" customHeight="1" thickBot="1">
      <c r="B52" s="125">
        <v>20</v>
      </c>
      <c r="C52" s="123"/>
      <c r="D52" s="123">
        <v>2</v>
      </c>
      <c r="E52" s="123"/>
      <c r="F52" s="123"/>
      <c r="G52" s="123" t="s">
        <v>24</v>
      </c>
      <c r="H52" s="123"/>
      <c r="I52" s="123"/>
      <c r="J52" s="126">
        <v>0.4791666666666667</v>
      </c>
      <c r="K52" s="126"/>
      <c r="L52" s="126"/>
      <c r="M52" s="126"/>
      <c r="N52" s="126"/>
      <c r="O52" s="127" t="str">
        <f>AG17</f>
        <v>FV Biberach</v>
      </c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48" t="s">
        <v>22</v>
      </c>
      <c r="AF52" s="127" t="str">
        <f>AG20</f>
        <v>FC Schaffhausen (CH)</v>
      </c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2"/>
      <c r="AX52" s="122"/>
      <c r="AY52" s="48" t="s">
        <v>21</v>
      </c>
      <c r="AZ52" s="122"/>
      <c r="BA52" s="122"/>
      <c r="BB52" s="123"/>
      <c r="BC52" s="124"/>
      <c r="BE52" s="17" t="str">
        <f t="shared" si="1"/>
        <v>0</v>
      </c>
      <c r="BF52" s="18" t="s">
        <v>21</v>
      </c>
      <c r="BG52" s="17" t="str">
        <f t="shared" si="2"/>
        <v>0</v>
      </c>
    </row>
    <row r="53" spans="2:59" s="3" customFormat="1" ht="18" customHeight="1">
      <c r="B53" s="141">
        <v>21</v>
      </c>
      <c r="C53" s="136"/>
      <c r="D53" s="136">
        <v>3</v>
      </c>
      <c r="E53" s="136"/>
      <c r="F53" s="136"/>
      <c r="G53" s="136" t="s">
        <v>72</v>
      </c>
      <c r="H53" s="136"/>
      <c r="I53" s="136"/>
      <c r="J53" s="144">
        <v>0.4791666666666667</v>
      </c>
      <c r="K53" s="144"/>
      <c r="L53" s="144"/>
      <c r="M53" s="144"/>
      <c r="N53" s="144"/>
      <c r="O53" s="143" t="str">
        <f>D23</f>
        <v>TSV Tettnang</v>
      </c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47" t="s">
        <v>22</v>
      </c>
      <c r="AF53" s="143" t="str">
        <f>D26</f>
        <v>FC 08 Villingen</v>
      </c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38"/>
      <c r="AX53" s="138"/>
      <c r="AY53" s="47" t="s">
        <v>21</v>
      </c>
      <c r="AZ53" s="138"/>
      <c r="BA53" s="138"/>
      <c r="BB53" s="136"/>
      <c r="BC53" s="137"/>
      <c r="BE53" s="17" t="str">
        <f t="shared" si="1"/>
        <v>0</v>
      </c>
      <c r="BF53" s="18" t="s">
        <v>21</v>
      </c>
      <c r="BG53" s="17" t="str">
        <f t="shared" si="2"/>
        <v>0</v>
      </c>
    </row>
    <row r="54" spans="2:59" s="3" customFormat="1" ht="18" customHeight="1">
      <c r="B54" s="132">
        <v>22</v>
      </c>
      <c r="C54" s="130"/>
      <c r="D54" s="130">
        <v>1</v>
      </c>
      <c r="E54" s="130"/>
      <c r="F54" s="130"/>
      <c r="G54" s="130" t="s">
        <v>72</v>
      </c>
      <c r="H54" s="130"/>
      <c r="I54" s="130"/>
      <c r="J54" s="133">
        <v>0.4916666666666667</v>
      </c>
      <c r="K54" s="133"/>
      <c r="L54" s="133"/>
      <c r="M54" s="133"/>
      <c r="N54" s="133"/>
      <c r="O54" s="134" t="str">
        <f>D24</f>
        <v>FC Hard (A)</v>
      </c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46" t="s">
        <v>22</v>
      </c>
      <c r="AF54" s="134" t="str">
        <f>D27</f>
        <v>DJK Ingolstadt </v>
      </c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5"/>
      <c r="AX54" s="135"/>
      <c r="AY54" s="46" t="s">
        <v>21</v>
      </c>
      <c r="AZ54" s="135"/>
      <c r="BA54" s="135"/>
      <c r="BB54" s="130"/>
      <c r="BC54" s="131"/>
      <c r="BE54" s="17" t="str">
        <f t="shared" si="1"/>
        <v>0</v>
      </c>
      <c r="BF54" s="18" t="s">
        <v>21</v>
      </c>
      <c r="BG54" s="17" t="str">
        <f t="shared" si="2"/>
        <v>0</v>
      </c>
    </row>
    <row r="55" spans="2:59" s="3" customFormat="1" ht="18" customHeight="1">
      <c r="B55" s="132">
        <v>23</v>
      </c>
      <c r="C55" s="130"/>
      <c r="D55" s="130">
        <v>2</v>
      </c>
      <c r="E55" s="130"/>
      <c r="F55" s="130"/>
      <c r="G55" s="130" t="s">
        <v>73</v>
      </c>
      <c r="H55" s="130"/>
      <c r="I55" s="130"/>
      <c r="J55" s="133">
        <v>0.4916666666666667</v>
      </c>
      <c r="K55" s="133"/>
      <c r="L55" s="133"/>
      <c r="M55" s="133"/>
      <c r="N55" s="133"/>
      <c r="O55" s="134" t="str">
        <f>AG23</f>
        <v>SGM Ehingen/Rottenacker</v>
      </c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46" t="s">
        <v>22</v>
      </c>
      <c r="AF55" s="134" t="str">
        <f>AG26</f>
        <v>SC Pfullendorf </v>
      </c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5"/>
      <c r="AX55" s="135"/>
      <c r="AY55" s="46" t="s">
        <v>21</v>
      </c>
      <c r="AZ55" s="135"/>
      <c r="BA55" s="135"/>
      <c r="BB55" s="130"/>
      <c r="BC55" s="131"/>
      <c r="BE55" s="17" t="str">
        <f t="shared" si="1"/>
        <v>0</v>
      </c>
      <c r="BF55" s="18" t="s">
        <v>21</v>
      </c>
      <c r="BG55" s="17" t="str">
        <f t="shared" si="2"/>
        <v>0</v>
      </c>
    </row>
    <row r="56" spans="2:59" s="3" customFormat="1" ht="18" customHeight="1" thickBot="1">
      <c r="B56" s="125">
        <v>24</v>
      </c>
      <c r="C56" s="123"/>
      <c r="D56" s="123">
        <v>3</v>
      </c>
      <c r="E56" s="123"/>
      <c r="F56" s="123"/>
      <c r="G56" s="123" t="s">
        <v>73</v>
      </c>
      <c r="H56" s="123"/>
      <c r="I56" s="123"/>
      <c r="J56" s="126">
        <v>0.4916666666666667</v>
      </c>
      <c r="K56" s="126"/>
      <c r="L56" s="126"/>
      <c r="M56" s="126"/>
      <c r="N56" s="126"/>
      <c r="O56" s="127" t="str">
        <f>AG24</f>
        <v>VfB Friedrichshafen U 12</v>
      </c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48" t="s">
        <v>22</v>
      </c>
      <c r="AF56" s="127" t="str">
        <f>AG27</f>
        <v>SVG Reichenau  (A)</v>
      </c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2"/>
      <c r="AX56" s="122"/>
      <c r="AY56" s="48" t="s">
        <v>21</v>
      </c>
      <c r="AZ56" s="122"/>
      <c r="BA56" s="122"/>
      <c r="BB56" s="123"/>
      <c r="BC56" s="124"/>
      <c r="BE56" s="17" t="str">
        <f t="shared" si="1"/>
        <v>0</v>
      </c>
      <c r="BF56" s="18" t="s">
        <v>21</v>
      </c>
      <c r="BG56" s="17" t="str">
        <f t="shared" si="2"/>
        <v>0</v>
      </c>
    </row>
    <row r="57" spans="2:59" s="3" customFormat="1" ht="18" customHeight="1">
      <c r="B57" s="141">
        <v>25</v>
      </c>
      <c r="C57" s="136"/>
      <c r="D57" s="136">
        <v>1</v>
      </c>
      <c r="E57" s="136"/>
      <c r="F57" s="136"/>
      <c r="G57" s="136" t="s">
        <v>17</v>
      </c>
      <c r="H57" s="136"/>
      <c r="I57" s="136"/>
      <c r="J57" s="144">
        <f>J56+$X$10+$AL$10</f>
        <v>0.5041666666666667</v>
      </c>
      <c r="K57" s="144"/>
      <c r="L57" s="144"/>
      <c r="M57" s="144"/>
      <c r="N57" s="144"/>
      <c r="O57" s="143" t="str">
        <f>D16</f>
        <v>SGM Sigmaringendorf</v>
      </c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47" t="s">
        <v>22</v>
      </c>
      <c r="AF57" s="143" t="str">
        <f>D18</f>
        <v>FV Ravensburg</v>
      </c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38"/>
      <c r="AX57" s="138"/>
      <c r="AY57" s="47" t="s">
        <v>21</v>
      </c>
      <c r="AZ57" s="138"/>
      <c r="BA57" s="138"/>
      <c r="BB57" s="136"/>
      <c r="BC57" s="137"/>
      <c r="BE57" s="17" t="str">
        <f t="shared" si="1"/>
        <v>0</v>
      </c>
      <c r="BF57" s="18" t="s">
        <v>21</v>
      </c>
      <c r="BG57" s="17" t="str">
        <f t="shared" si="2"/>
        <v>0</v>
      </c>
    </row>
    <row r="58" spans="2:59" s="3" customFormat="1" ht="18" customHeight="1">
      <c r="B58" s="132">
        <v>26</v>
      </c>
      <c r="C58" s="130"/>
      <c r="D58" s="130">
        <v>2</v>
      </c>
      <c r="E58" s="130"/>
      <c r="F58" s="130"/>
      <c r="G58" s="130" t="s">
        <v>17</v>
      </c>
      <c r="H58" s="130"/>
      <c r="I58" s="130"/>
      <c r="J58" s="133">
        <f>J57</f>
        <v>0.5041666666666667</v>
      </c>
      <c r="K58" s="133"/>
      <c r="L58" s="133"/>
      <c r="M58" s="133"/>
      <c r="N58" s="133"/>
      <c r="O58" s="134" t="str">
        <f>D19</f>
        <v>FC Radolfzell</v>
      </c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46" t="s">
        <v>22</v>
      </c>
      <c r="AF58" s="134" t="str">
        <f>D20</f>
        <v>SV Planegg-Krailling</v>
      </c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5"/>
      <c r="AX58" s="135"/>
      <c r="AY58" s="46" t="s">
        <v>21</v>
      </c>
      <c r="AZ58" s="135"/>
      <c r="BA58" s="135"/>
      <c r="BB58" s="130"/>
      <c r="BC58" s="131"/>
      <c r="BE58" s="17" t="str">
        <f t="shared" si="1"/>
        <v>0</v>
      </c>
      <c r="BF58" s="18" t="s">
        <v>21</v>
      </c>
      <c r="BG58" s="17" t="str">
        <f t="shared" si="2"/>
        <v>0</v>
      </c>
    </row>
    <row r="59" spans="2:59" s="3" customFormat="1" ht="18" customHeight="1">
      <c r="B59" s="132">
        <v>27</v>
      </c>
      <c r="C59" s="130"/>
      <c r="D59" s="130">
        <v>3</v>
      </c>
      <c r="E59" s="130"/>
      <c r="F59" s="130"/>
      <c r="G59" s="130" t="s">
        <v>24</v>
      </c>
      <c r="H59" s="130"/>
      <c r="I59" s="130"/>
      <c r="J59" s="133">
        <f>J57</f>
        <v>0.5041666666666667</v>
      </c>
      <c r="K59" s="133"/>
      <c r="L59" s="133"/>
      <c r="M59" s="133"/>
      <c r="N59" s="133"/>
      <c r="O59" s="134" t="str">
        <f>AG16</f>
        <v>SV Weingarten</v>
      </c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46" t="s">
        <v>22</v>
      </c>
      <c r="AF59" s="134" t="str">
        <f>AG18</f>
        <v>FSV Waiblingen </v>
      </c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5"/>
      <c r="AX59" s="135"/>
      <c r="AY59" s="46" t="s">
        <v>21</v>
      </c>
      <c r="AZ59" s="135"/>
      <c r="BA59" s="135"/>
      <c r="BB59" s="130"/>
      <c r="BC59" s="131"/>
      <c r="BE59" s="17" t="str">
        <f t="shared" si="1"/>
        <v>0</v>
      </c>
      <c r="BF59" s="18" t="s">
        <v>21</v>
      </c>
      <c r="BG59" s="17" t="str">
        <f t="shared" si="2"/>
        <v>0</v>
      </c>
    </row>
    <row r="60" spans="2:59" s="3" customFormat="1" ht="18" customHeight="1" thickBot="1">
      <c r="B60" s="125">
        <v>28</v>
      </c>
      <c r="C60" s="123"/>
      <c r="D60" s="123">
        <v>1</v>
      </c>
      <c r="E60" s="123"/>
      <c r="F60" s="123"/>
      <c r="G60" s="123" t="s">
        <v>24</v>
      </c>
      <c r="H60" s="123"/>
      <c r="I60" s="123"/>
      <c r="J60" s="126">
        <v>0.5166666666666667</v>
      </c>
      <c r="K60" s="126"/>
      <c r="L60" s="126"/>
      <c r="M60" s="126"/>
      <c r="N60" s="126"/>
      <c r="O60" s="127" t="str">
        <f>AG19</f>
        <v>VfB Waldshut</v>
      </c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48" t="s">
        <v>22</v>
      </c>
      <c r="AF60" s="127" t="str">
        <f>AG20</f>
        <v>FC Schaffhausen (CH)</v>
      </c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2"/>
      <c r="AX60" s="122"/>
      <c r="AY60" s="48" t="s">
        <v>21</v>
      </c>
      <c r="AZ60" s="122"/>
      <c r="BA60" s="122"/>
      <c r="BB60" s="123"/>
      <c r="BC60" s="124"/>
      <c r="BE60" s="17" t="str">
        <f t="shared" si="1"/>
        <v>0</v>
      </c>
      <c r="BF60" s="18" t="s">
        <v>21</v>
      </c>
      <c r="BG60" s="17" t="str">
        <f t="shared" si="2"/>
        <v>0</v>
      </c>
    </row>
    <row r="61" spans="2:59" s="3" customFormat="1" ht="18" customHeight="1">
      <c r="B61" s="141">
        <v>29</v>
      </c>
      <c r="C61" s="136"/>
      <c r="D61" s="136">
        <v>2</v>
      </c>
      <c r="E61" s="136"/>
      <c r="F61" s="136"/>
      <c r="G61" s="136" t="s">
        <v>72</v>
      </c>
      <c r="H61" s="136"/>
      <c r="I61" s="136"/>
      <c r="J61" s="144">
        <v>0.5166666666666667</v>
      </c>
      <c r="K61" s="144"/>
      <c r="L61" s="144"/>
      <c r="M61" s="144"/>
      <c r="N61" s="144"/>
      <c r="O61" s="143" t="str">
        <f>D23</f>
        <v>TSV Tettnang</v>
      </c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47" t="s">
        <v>22</v>
      </c>
      <c r="AF61" s="143" t="str">
        <f>D25</f>
        <v>VfL Pfullingen </v>
      </c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38"/>
      <c r="AX61" s="138"/>
      <c r="AY61" s="47" t="s">
        <v>21</v>
      </c>
      <c r="AZ61" s="138"/>
      <c r="BA61" s="138"/>
      <c r="BB61" s="136"/>
      <c r="BC61" s="137"/>
      <c r="BE61" s="17" t="str">
        <f t="shared" si="1"/>
        <v>0</v>
      </c>
      <c r="BF61" s="18" t="s">
        <v>21</v>
      </c>
      <c r="BG61" s="17" t="str">
        <f t="shared" si="2"/>
        <v>0</v>
      </c>
    </row>
    <row r="62" spans="2:59" s="3" customFormat="1" ht="18" customHeight="1">
      <c r="B62" s="132">
        <v>30</v>
      </c>
      <c r="C62" s="130"/>
      <c r="D62" s="130">
        <v>3</v>
      </c>
      <c r="E62" s="130"/>
      <c r="F62" s="130"/>
      <c r="G62" s="130" t="s">
        <v>72</v>
      </c>
      <c r="H62" s="130"/>
      <c r="I62" s="130"/>
      <c r="J62" s="133">
        <f>J61</f>
        <v>0.5166666666666667</v>
      </c>
      <c r="K62" s="133"/>
      <c r="L62" s="133"/>
      <c r="M62" s="133"/>
      <c r="N62" s="133"/>
      <c r="O62" s="134" t="str">
        <f>D26</f>
        <v>FC 08 Villingen</v>
      </c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46" t="s">
        <v>22</v>
      </c>
      <c r="AF62" s="134" t="str">
        <f>D27</f>
        <v>DJK Ingolstadt </v>
      </c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5"/>
      <c r="AX62" s="135"/>
      <c r="AY62" s="46" t="s">
        <v>21</v>
      </c>
      <c r="AZ62" s="135"/>
      <c r="BA62" s="135"/>
      <c r="BB62" s="130"/>
      <c r="BC62" s="131"/>
      <c r="BE62" s="17" t="str">
        <f t="shared" si="1"/>
        <v>0</v>
      </c>
      <c r="BF62" s="18" t="s">
        <v>21</v>
      </c>
      <c r="BG62" s="17" t="str">
        <f t="shared" si="2"/>
        <v>0</v>
      </c>
    </row>
    <row r="63" spans="2:59" s="3" customFormat="1" ht="18" customHeight="1">
      <c r="B63" s="132">
        <v>31</v>
      </c>
      <c r="C63" s="130"/>
      <c r="D63" s="130">
        <v>1</v>
      </c>
      <c r="E63" s="130"/>
      <c r="F63" s="130"/>
      <c r="G63" s="130" t="s">
        <v>73</v>
      </c>
      <c r="H63" s="130"/>
      <c r="I63" s="130"/>
      <c r="J63" s="133">
        <v>0.5291666666666667</v>
      </c>
      <c r="K63" s="133"/>
      <c r="L63" s="133"/>
      <c r="M63" s="133"/>
      <c r="N63" s="133"/>
      <c r="O63" s="134" t="str">
        <f>AG23</f>
        <v>SGM Ehingen/Rottenacker</v>
      </c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46" t="s">
        <v>22</v>
      </c>
      <c r="AF63" s="134" t="str">
        <f>AG25</f>
        <v>TSG Balingen U 13</v>
      </c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5"/>
      <c r="AX63" s="135"/>
      <c r="AY63" s="46" t="s">
        <v>21</v>
      </c>
      <c r="AZ63" s="135"/>
      <c r="BA63" s="135"/>
      <c r="BB63" s="130"/>
      <c r="BC63" s="131"/>
      <c r="BE63" s="17" t="str">
        <f t="shared" si="1"/>
        <v>0</v>
      </c>
      <c r="BF63" s="18" t="s">
        <v>21</v>
      </c>
      <c r="BG63" s="17" t="str">
        <f t="shared" si="2"/>
        <v>0</v>
      </c>
    </row>
    <row r="64" spans="2:59" s="3" customFormat="1" ht="18" customHeight="1" thickBot="1">
      <c r="B64" s="125">
        <v>32</v>
      </c>
      <c r="C64" s="123"/>
      <c r="D64" s="123">
        <v>2</v>
      </c>
      <c r="E64" s="123"/>
      <c r="F64" s="123"/>
      <c r="G64" s="123" t="s">
        <v>73</v>
      </c>
      <c r="H64" s="123"/>
      <c r="I64" s="123"/>
      <c r="J64" s="126">
        <v>0.5291666666666667</v>
      </c>
      <c r="K64" s="126"/>
      <c r="L64" s="126"/>
      <c r="M64" s="126"/>
      <c r="N64" s="126"/>
      <c r="O64" s="127" t="str">
        <f>AG26</f>
        <v>SC Pfullendorf </v>
      </c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48" t="s">
        <v>22</v>
      </c>
      <c r="AF64" s="127" t="str">
        <f>AG27</f>
        <v>SVG Reichenau  (A)</v>
      </c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2"/>
      <c r="AX64" s="122"/>
      <c r="AY64" s="48" t="s">
        <v>21</v>
      </c>
      <c r="AZ64" s="122"/>
      <c r="BA64" s="122"/>
      <c r="BB64" s="123"/>
      <c r="BC64" s="124"/>
      <c r="BE64" s="17" t="str">
        <f t="shared" si="1"/>
        <v>0</v>
      </c>
      <c r="BF64" s="18" t="s">
        <v>21</v>
      </c>
      <c r="BG64" s="17" t="str">
        <f t="shared" si="2"/>
        <v>0</v>
      </c>
    </row>
    <row r="65" spans="2:59" s="3" customFormat="1" ht="18" customHeight="1">
      <c r="B65" s="141">
        <v>33</v>
      </c>
      <c r="C65" s="136"/>
      <c r="D65" s="136">
        <v>3</v>
      </c>
      <c r="E65" s="136"/>
      <c r="F65" s="136"/>
      <c r="G65" s="136" t="s">
        <v>17</v>
      </c>
      <c r="H65" s="136"/>
      <c r="I65" s="136"/>
      <c r="J65" s="144">
        <v>0.5291666666666667</v>
      </c>
      <c r="K65" s="144"/>
      <c r="L65" s="144"/>
      <c r="M65" s="144"/>
      <c r="N65" s="144"/>
      <c r="O65" s="143" t="str">
        <f>D18</f>
        <v>FV Ravensburg</v>
      </c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47" t="s">
        <v>22</v>
      </c>
      <c r="AF65" s="143" t="str">
        <f>D20</f>
        <v>SV Planegg-Krailling</v>
      </c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38"/>
      <c r="AX65" s="138"/>
      <c r="AY65" s="47" t="s">
        <v>21</v>
      </c>
      <c r="AZ65" s="138"/>
      <c r="BA65" s="138"/>
      <c r="BB65" s="136"/>
      <c r="BC65" s="137"/>
      <c r="BE65" s="17" t="str">
        <f aca="true" t="shared" si="5" ref="BE65:BE72">IF(ISBLANK(AW65),"0",IF(AW65&gt;AZ65,3,IF(AW65=AZ65,1,0)))</f>
        <v>0</v>
      </c>
      <c r="BF65" s="18" t="s">
        <v>21</v>
      </c>
      <c r="BG65" s="17" t="str">
        <f aca="true" t="shared" si="6" ref="BG65:BG72">IF(ISBLANK(AW65),"0",IF(AZ65&gt;AW65,3,IF(AZ65=AW65,1,0)))</f>
        <v>0</v>
      </c>
    </row>
    <row r="66" spans="2:59" s="3" customFormat="1" ht="18" customHeight="1">
      <c r="B66" s="132">
        <v>34</v>
      </c>
      <c r="C66" s="130"/>
      <c r="D66" s="130">
        <v>1</v>
      </c>
      <c r="E66" s="130"/>
      <c r="F66" s="130"/>
      <c r="G66" s="130" t="s">
        <v>17</v>
      </c>
      <c r="H66" s="130"/>
      <c r="I66" s="130"/>
      <c r="J66" s="133">
        <v>0.5416666666666666</v>
      </c>
      <c r="K66" s="133"/>
      <c r="L66" s="133"/>
      <c r="M66" s="133"/>
      <c r="N66" s="133"/>
      <c r="O66" s="134" t="str">
        <f>D19</f>
        <v>FC Radolfzell</v>
      </c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46" t="s">
        <v>22</v>
      </c>
      <c r="AF66" s="134" t="str">
        <f>D17</f>
        <v>TSG Balingen  U 12</v>
      </c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5"/>
      <c r="AX66" s="135"/>
      <c r="AY66" s="46" t="s">
        <v>21</v>
      </c>
      <c r="AZ66" s="135"/>
      <c r="BA66" s="135"/>
      <c r="BB66" s="130"/>
      <c r="BC66" s="131"/>
      <c r="BE66" s="17" t="str">
        <f>IF(ISBLANK(AW66),"0",IF(AW66&gt;AZ66,3,IF(AW66=AZ66,1,0)))</f>
        <v>0</v>
      </c>
      <c r="BF66" s="18" t="s">
        <v>21</v>
      </c>
      <c r="BG66" s="17" t="str">
        <f>IF(ISBLANK(AW66),"0",IF(AZ66&gt;AW66,3,IF(AZ66=AW66,1,0)))</f>
        <v>0</v>
      </c>
    </row>
    <row r="67" spans="2:59" s="3" customFormat="1" ht="18" customHeight="1">
      <c r="B67" s="132">
        <v>35</v>
      </c>
      <c r="C67" s="130"/>
      <c r="D67" s="130">
        <v>2</v>
      </c>
      <c r="E67" s="130"/>
      <c r="F67" s="130"/>
      <c r="G67" s="130" t="s">
        <v>24</v>
      </c>
      <c r="H67" s="130"/>
      <c r="I67" s="130"/>
      <c r="J67" s="133">
        <v>0.5416666666666666</v>
      </c>
      <c r="K67" s="133"/>
      <c r="L67" s="133"/>
      <c r="M67" s="133"/>
      <c r="N67" s="133"/>
      <c r="O67" s="134" t="str">
        <f>AG18</f>
        <v>FSV Waiblingen </v>
      </c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46" t="s">
        <v>22</v>
      </c>
      <c r="AF67" s="134" t="str">
        <f>AG20</f>
        <v>FC Schaffhausen (CH)</v>
      </c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5"/>
      <c r="AX67" s="135"/>
      <c r="AY67" s="46" t="s">
        <v>21</v>
      </c>
      <c r="AZ67" s="135"/>
      <c r="BA67" s="135"/>
      <c r="BB67" s="130"/>
      <c r="BC67" s="131"/>
      <c r="BE67" s="17" t="str">
        <f t="shared" si="5"/>
        <v>0</v>
      </c>
      <c r="BF67" s="18" t="s">
        <v>21</v>
      </c>
      <c r="BG67" s="17" t="str">
        <f t="shared" si="6"/>
        <v>0</v>
      </c>
    </row>
    <row r="68" spans="2:59" s="3" customFormat="1" ht="18" customHeight="1" thickBot="1">
      <c r="B68" s="125">
        <v>36</v>
      </c>
      <c r="C68" s="123"/>
      <c r="D68" s="123">
        <v>3</v>
      </c>
      <c r="E68" s="123"/>
      <c r="F68" s="123"/>
      <c r="G68" s="123" t="s">
        <v>24</v>
      </c>
      <c r="H68" s="123"/>
      <c r="I68" s="123"/>
      <c r="J68" s="126">
        <v>0.5416666666666666</v>
      </c>
      <c r="K68" s="126"/>
      <c r="L68" s="126"/>
      <c r="M68" s="126"/>
      <c r="N68" s="126"/>
      <c r="O68" s="127" t="str">
        <f>AG19</f>
        <v>VfB Waldshut</v>
      </c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48" t="s">
        <v>22</v>
      </c>
      <c r="AF68" s="127" t="str">
        <f>AG17</f>
        <v>FV Biberach</v>
      </c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2"/>
      <c r="AX68" s="122"/>
      <c r="AY68" s="48" t="s">
        <v>21</v>
      </c>
      <c r="AZ68" s="122"/>
      <c r="BA68" s="122"/>
      <c r="BB68" s="123"/>
      <c r="BC68" s="124"/>
      <c r="BE68" s="17" t="str">
        <f t="shared" si="5"/>
        <v>0</v>
      </c>
      <c r="BF68" s="18" t="s">
        <v>21</v>
      </c>
      <c r="BG68" s="17" t="str">
        <f t="shared" si="6"/>
        <v>0</v>
      </c>
    </row>
    <row r="69" spans="2:66" s="3" customFormat="1" ht="18" customHeight="1">
      <c r="B69" s="141">
        <v>37</v>
      </c>
      <c r="C69" s="136"/>
      <c r="D69" s="136">
        <v>1</v>
      </c>
      <c r="E69" s="136"/>
      <c r="F69" s="136"/>
      <c r="G69" s="136" t="s">
        <v>72</v>
      </c>
      <c r="H69" s="136"/>
      <c r="I69" s="136"/>
      <c r="J69" s="144">
        <f>J68+$X$10+$AL$10</f>
        <v>0.5541666666666666</v>
      </c>
      <c r="K69" s="144"/>
      <c r="L69" s="144"/>
      <c r="M69" s="144"/>
      <c r="N69" s="144"/>
      <c r="O69" s="143" t="str">
        <f>D25</f>
        <v>VfL Pfullingen </v>
      </c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47" t="s">
        <v>22</v>
      </c>
      <c r="AF69" s="143" t="str">
        <f>D27</f>
        <v>DJK Ingolstadt </v>
      </c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38"/>
      <c r="AX69" s="138"/>
      <c r="AY69" s="47" t="s">
        <v>21</v>
      </c>
      <c r="AZ69" s="138"/>
      <c r="BA69" s="138"/>
      <c r="BB69" s="136"/>
      <c r="BC69" s="137"/>
      <c r="BE69" s="17" t="str">
        <f t="shared" si="5"/>
        <v>0</v>
      </c>
      <c r="BF69" s="18" t="s">
        <v>21</v>
      </c>
      <c r="BG69" s="17" t="str">
        <f t="shared" si="6"/>
        <v>0</v>
      </c>
      <c r="BI69"/>
      <c r="BJ69"/>
      <c r="BK69"/>
      <c r="BL69"/>
      <c r="BM69"/>
      <c r="BN69"/>
    </row>
    <row r="70" spans="2:66" s="3" customFormat="1" ht="18" customHeight="1">
      <c r="B70" s="132">
        <v>38</v>
      </c>
      <c r="C70" s="130"/>
      <c r="D70" s="130">
        <v>2</v>
      </c>
      <c r="E70" s="130"/>
      <c r="F70" s="130"/>
      <c r="G70" s="130" t="s">
        <v>72</v>
      </c>
      <c r="H70" s="130"/>
      <c r="I70" s="130"/>
      <c r="J70" s="133">
        <f>J69</f>
        <v>0.5541666666666666</v>
      </c>
      <c r="K70" s="133"/>
      <c r="L70" s="133"/>
      <c r="M70" s="133"/>
      <c r="N70" s="133"/>
      <c r="O70" s="134" t="str">
        <f>D26</f>
        <v>FC 08 Villingen</v>
      </c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46" t="s">
        <v>22</v>
      </c>
      <c r="AF70" s="134" t="str">
        <f>D24</f>
        <v>FC Hard (A)</v>
      </c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5"/>
      <c r="AX70" s="135"/>
      <c r="AY70" s="46" t="s">
        <v>21</v>
      </c>
      <c r="AZ70" s="135"/>
      <c r="BA70" s="135"/>
      <c r="BB70" s="130"/>
      <c r="BC70" s="131"/>
      <c r="BE70" s="17" t="str">
        <f t="shared" si="5"/>
        <v>0</v>
      </c>
      <c r="BF70" s="18" t="s">
        <v>21</v>
      </c>
      <c r="BG70" s="17" t="str">
        <f t="shared" si="6"/>
        <v>0</v>
      </c>
      <c r="BI70"/>
      <c r="BJ70"/>
      <c r="BK70"/>
      <c r="BL70"/>
      <c r="BM70"/>
      <c r="BN70"/>
    </row>
    <row r="71" spans="2:66" s="3" customFormat="1" ht="18" customHeight="1">
      <c r="B71" s="132">
        <v>39</v>
      </c>
      <c r="C71" s="130"/>
      <c r="D71" s="130">
        <v>3</v>
      </c>
      <c r="E71" s="130"/>
      <c r="F71" s="130"/>
      <c r="G71" s="130" t="s">
        <v>73</v>
      </c>
      <c r="H71" s="130"/>
      <c r="I71" s="130"/>
      <c r="J71" s="133">
        <v>0.5666666666666667</v>
      </c>
      <c r="K71" s="133"/>
      <c r="L71" s="133"/>
      <c r="M71" s="133"/>
      <c r="N71" s="133"/>
      <c r="O71" s="134" t="str">
        <f>AG25</f>
        <v>TSG Balingen U 13</v>
      </c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46" t="s">
        <v>22</v>
      </c>
      <c r="AF71" s="134" t="str">
        <f>AG27</f>
        <v>SVG Reichenau  (A)</v>
      </c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5"/>
      <c r="AX71" s="135"/>
      <c r="AY71" s="46" t="s">
        <v>21</v>
      </c>
      <c r="AZ71" s="135"/>
      <c r="BA71" s="135"/>
      <c r="BB71" s="130"/>
      <c r="BC71" s="131"/>
      <c r="BE71" s="17" t="str">
        <f t="shared" si="5"/>
        <v>0</v>
      </c>
      <c r="BF71" s="18" t="s">
        <v>21</v>
      </c>
      <c r="BG71" s="17" t="str">
        <f t="shared" si="6"/>
        <v>0</v>
      </c>
      <c r="BI71"/>
      <c r="BJ71"/>
      <c r="BK71"/>
      <c r="BL71"/>
      <c r="BM71"/>
      <c r="BN71"/>
    </row>
    <row r="72" spans="2:66" s="3" customFormat="1" ht="18" customHeight="1" thickBot="1">
      <c r="B72" s="125">
        <v>40</v>
      </c>
      <c r="C72" s="123"/>
      <c r="D72" s="123">
        <v>1</v>
      </c>
      <c r="E72" s="123"/>
      <c r="F72" s="123"/>
      <c r="G72" s="123" t="s">
        <v>73</v>
      </c>
      <c r="H72" s="123"/>
      <c r="I72" s="123"/>
      <c r="J72" s="126">
        <v>0.5666666666666667</v>
      </c>
      <c r="K72" s="126"/>
      <c r="L72" s="126"/>
      <c r="M72" s="126"/>
      <c r="N72" s="126"/>
      <c r="O72" s="127" t="str">
        <f>AG26</f>
        <v>SC Pfullendorf </v>
      </c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48" t="s">
        <v>22</v>
      </c>
      <c r="AF72" s="127" t="str">
        <f>AG24</f>
        <v>VfB Friedrichshafen U 12</v>
      </c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2"/>
      <c r="AX72" s="122"/>
      <c r="AY72" s="48" t="s">
        <v>21</v>
      </c>
      <c r="AZ72" s="122"/>
      <c r="BA72" s="122"/>
      <c r="BB72" s="123"/>
      <c r="BC72" s="124"/>
      <c r="BE72" s="17" t="str">
        <f t="shared" si="5"/>
        <v>0</v>
      </c>
      <c r="BF72" s="18" t="s">
        <v>21</v>
      </c>
      <c r="BG72" s="17" t="str">
        <f t="shared" si="6"/>
        <v>0</v>
      </c>
      <c r="BI72" s="7"/>
      <c r="BJ72" s="7"/>
      <c r="BK72" s="7"/>
      <c r="BL72" s="7"/>
      <c r="BM72" s="7"/>
      <c r="BN72" s="7"/>
    </row>
    <row r="73" spans="2:66" s="3" customFormat="1" ht="18" customHeight="1">
      <c r="B73" s="36"/>
      <c r="C73" s="36"/>
      <c r="D73" s="36"/>
      <c r="E73" s="36"/>
      <c r="F73" s="36"/>
      <c r="G73" s="36"/>
      <c r="H73" s="36"/>
      <c r="I73" s="36"/>
      <c r="J73" s="37"/>
      <c r="K73" s="37"/>
      <c r="L73" s="37"/>
      <c r="M73" s="37"/>
      <c r="N73" s="37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5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5"/>
      <c r="AX73" s="35"/>
      <c r="AY73" s="35"/>
      <c r="AZ73" s="35"/>
      <c r="BA73" s="35"/>
      <c r="BB73" s="36"/>
      <c r="BC73" s="36"/>
      <c r="BE73" s="17"/>
      <c r="BF73" s="18"/>
      <c r="BG73" s="17"/>
      <c r="BI73"/>
      <c r="BJ73"/>
      <c r="BK73"/>
      <c r="BL73"/>
      <c r="BM73"/>
      <c r="BN73"/>
    </row>
    <row r="75" ht="12.75">
      <c r="B75" s="1" t="s">
        <v>29</v>
      </c>
    </row>
    <row r="76" ht="6" customHeight="1" thickBot="1"/>
    <row r="77" spans="2:66" s="7" customFormat="1" ht="13.5" customHeight="1">
      <c r="B77" s="152" t="s">
        <v>12</v>
      </c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4"/>
      <c r="P77" s="152" t="s">
        <v>26</v>
      </c>
      <c r="Q77" s="153"/>
      <c r="R77" s="154"/>
      <c r="S77" s="152" t="s">
        <v>27</v>
      </c>
      <c r="T77" s="153"/>
      <c r="U77" s="153"/>
      <c r="V77" s="153"/>
      <c r="W77" s="154"/>
      <c r="X77" s="152" t="s">
        <v>28</v>
      </c>
      <c r="Y77" s="153"/>
      <c r="Z77" s="154"/>
      <c r="AA77" s="8"/>
      <c r="AB77" s="8"/>
      <c r="AC77" s="8"/>
      <c r="AD77" s="8"/>
      <c r="AE77" s="152" t="s">
        <v>13</v>
      </c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4"/>
      <c r="AS77" s="152" t="s">
        <v>26</v>
      </c>
      <c r="AT77" s="153"/>
      <c r="AU77" s="154"/>
      <c r="AV77" s="152" t="s">
        <v>27</v>
      </c>
      <c r="AW77" s="153"/>
      <c r="AX77" s="153"/>
      <c r="AY77" s="153"/>
      <c r="AZ77" s="154"/>
      <c r="BA77" s="152" t="s">
        <v>28</v>
      </c>
      <c r="BB77" s="153"/>
      <c r="BC77" s="154"/>
      <c r="BI77"/>
      <c r="BJ77"/>
      <c r="BK77"/>
      <c r="BL77"/>
      <c r="BM77"/>
      <c r="BN77"/>
    </row>
    <row r="78" spans="2:55" ht="12.75">
      <c r="B78" s="149" t="s">
        <v>7</v>
      </c>
      <c r="C78" s="128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8"/>
      <c r="Q78" s="128"/>
      <c r="R78" s="128"/>
      <c r="S78" s="128"/>
      <c r="T78" s="128"/>
      <c r="U78" s="22"/>
      <c r="V78" s="128"/>
      <c r="W78" s="128"/>
      <c r="X78" s="150"/>
      <c r="Y78" s="150"/>
      <c r="Z78" s="151"/>
      <c r="AA78" s="3"/>
      <c r="AB78" s="3"/>
      <c r="AC78" s="3"/>
      <c r="AD78" s="3"/>
      <c r="AE78" s="149" t="s">
        <v>7</v>
      </c>
      <c r="AF78" s="128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8"/>
      <c r="AT78" s="128"/>
      <c r="AU78" s="128"/>
      <c r="AV78" s="128"/>
      <c r="AW78" s="128"/>
      <c r="AX78" s="22"/>
      <c r="AY78" s="128"/>
      <c r="AZ78" s="128"/>
      <c r="BA78" s="150"/>
      <c r="BB78" s="150"/>
      <c r="BC78" s="151"/>
    </row>
    <row r="79" spans="2:66" ht="12.75">
      <c r="B79" s="149" t="s">
        <v>8</v>
      </c>
      <c r="C79" s="128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8"/>
      <c r="Q79" s="128"/>
      <c r="R79" s="128"/>
      <c r="S79" s="128"/>
      <c r="T79" s="128"/>
      <c r="U79" s="22"/>
      <c r="V79" s="128"/>
      <c r="W79" s="128"/>
      <c r="X79" s="150"/>
      <c r="Y79" s="150"/>
      <c r="Z79" s="151"/>
      <c r="AA79" s="3"/>
      <c r="AB79" s="3"/>
      <c r="AC79" s="3"/>
      <c r="AD79" s="3"/>
      <c r="AE79" s="149" t="s">
        <v>8</v>
      </c>
      <c r="AF79" s="128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8"/>
      <c r="AT79" s="128"/>
      <c r="AU79" s="128"/>
      <c r="AV79" s="128"/>
      <c r="AW79" s="128"/>
      <c r="AX79" s="22"/>
      <c r="AY79" s="128"/>
      <c r="AZ79" s="128"/>
      <c r="BA79" s="150"/>
      <c r="BB79" s="150"/>
      <c r="BC79" s="151"/>
      <c r="BI79" s="7"/>
      <c r="BJ79" s="7"/>
      <c r="BK79" s="7"/>
      <c r="BL79" s="7"/>
      <c r="BM79" s="7"/>
      <c r="BN79" s="7"/>
    </row>
    <row r="80" spans="2:55" ht="12.75">
      <c r="B80" s="149" t="s">
        <v>9</v>
      </c>
      <c r="C80" s="128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8"/>
      <c r="Q80" s="128"/>
      <c r="R80" s="128"/>
      <c r="S80" s="128"/>
      <c r="T80" s="128"/>
      <c r="U80" s="22"/>
      <c r="V80" s="128"/>
      <c r="W80" s="128"/>
      <c r="X80" s="150"/>
      <c r="Y80" s="150"/>
      <c r="Z80" s="151"/>
      <c r="AA80" s="3"/>
      <c r="AB80" s="3"/>
      <c r="AC80" s="3"/>
      <c r="AD80" s="3"/>
      <c r="AE80" s="149" t="s">
        <v>9</v>
      </c>
      <c r="AF80" s="128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8"/>
      <c r="AT80" s="128"/>
      <c r="AU80" s="128"/>
      <c r="AV80" s="128"/>
      <c r="AW80" s="128"/>
      <c r="AX80" s="22"/>
      <c r="AY80" s="128"/>
      <c r="AZ80" s="128"/>
      <c r="BA80" s="150"/>
      <c r="BB80" s="150"/>
      <c r="BC80" s="151"/>
    </row>
    <row r="81" spans="2:55" ht="12.75">
      <c r="B81" s="149" t="s">
        <v>10</v>
      </c>
      <c r="C81" s="128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8"/>
      <c r="Q81" s="128"/>
      <c r="R81" s="128"/>
      <c r="S81" s="128"/>
      <c r="T81" s="128"/>
      <c r="U81" s="22"/>
      <c r="V81" s="128"/>
      <c r="W81" s="128"/>
      <c r="X81" s="150"/>
      <c r="Y81" s="150"/>
      <c r="Z81" s="151"/>
      <c r="AA81" s="3"/>
      <c r="AB81" s="3"/>
      <c r="AC81" s="3"/>
      <c r="AD81" s="3"/>
      <c r="AE81" s="149" t="s">
        <v>10</v>
      </c>
      <c r="AF81" s="128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8"/>
      <c r="AT81" s="128"/>
      <c r="AU81" s="128"/>
      <c r="AV81" s="128"/>
      <c r="AW81" s="128"/>
      <c r="AX81" s="22"/>
      <c r="AY81" s="128"/>
      <c r="AZ81" s="128"/>
      <c r="BA81" s="150"/>
      <c r="BB81" s="150"/>
      <c r="BC81" s="151"/>
    </row>
    <row r="82" spans="2:55" ht="13.5" thickBot="1">
      <c r="B82" s="112" t="s">
        <v>11</v>
      </c>
      <c r="C82" s="105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05"/>
      <c r="Q82" s="105"/>
      <c r="R82" s="105"/>
      <c r="S82" s="105"/>
      <c r="T82" s="105"/>
      <c r="U82" s="25"/>
      <c r="V82" s="105"/>
      <c r="W82" s="105"/>
      <c r="X82" s="106"/>
      <c r="Y82" s="106"/>
      <c r="Z82" s="107"/>
      <c r="AA82" s="3"/>
      <c r="AB82" s="3"/>
      <c r="AC82" s="3"/>
      <c r="AD82" s="3"/>
      <c r="AE82" s="112" t="s">
        <v>11</v>
      </c>
      <c r="AF82" s="105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05"/>
      <c r="AT82" s="105"/>
      <c r="AU82" s="105"/>
      <c r="AV82" s="105"/>
      <c r="AW82" s="105"/>
      <c r="AX82" s="25"/>
      <c r="AY82" s="105"/>
      <c r="AZ82" s="105"/>
      <c r="BA82" s="106"/>
      <c r="BB82" s="106"/>
      <c r="BC82" s="107"/>
    </row>
    <row r="83" ht="5.25" customHeight="1" thickBot="1"/>
    <row r="84" spans="2:66" s="7" customFormat="1" ht="13.5" customHeight="1">
      <c r="B84" s="152" t="s">
        <v>44</v>
      </c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4"/>
      <c r="P84" s="152" t="s">
        <v>26</v>
      </c>
      <c r="Q84" s="153"/>
      <c r="R84" s="154"/>
      <c r="S84" s="152" t="s">
        <v>27</v>
      </c>
      <c r="T84" s="153"/>
      <c r="U84" s="153"/>
      <c r="V84" s="153"/>
      <c r="W84" s="154"/>
      <c r="X84" s="152" t="s">
        <v>28</v>
      </c>
      <c r="Y84" s="153"/>
      <c r="Z84" s="154"/>
      <c r="AA84" s="8"/>
      <c r="AB84" s="8"/>
      <c r="AC84" s="8"/>
      <c r="AD84" s="8"/>
      <c r="AE84" s="152" t="s">
        <v>45</v>
      </c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4"/>
      <c r="AS84" s="152" t="s">
        <v>26</v>
      </c>
      <c r="AT84" s="153"/>
      <c r="AU84" s="154"/>
      <c r="AV84" s="152" t="s">
        <v>27</v>
      </c>
      <c r="AW84" s="153"/>
      <c r="AX84" s="153"/>
      <c r="AY84" s="153"/>
      <c r="AZ84" s="154"/>
      <c r="BA84" s="152" t="s">
        <v>28</v>
      </c>
      <c r="BB84" s="153"/>
      <c r="BC84" s="154"/>
      <c r="BI84"/>
      <c r="BJ84"/>
      <c r="BK84"/>
      <c r="BL84"/>
      <c r="BM84"/>
      <c r="BN84"/>
    </row>
    <row r="85" spans="2:55" ht="12.75">
      <c r="B85" s="149" t="s">
        <v>7</v>
      </c>
      <c r="C85" s="128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8"/>
      <c r="Q85" s="128"/>
      <c r="R85" s="128"/>
      <c r="S85" s="128"/>
      <c r="T85" s="128"/>
      <c r="U85" s="22"/>
      <c r="V85" s="128"/>
      <c r="W85" s="128"/>
      <c r="X85" s="150"/>
      <c r="Y85" s="150"/>
      <c r="Z85" s="151"/>
      <c r="AA85" s="3"/>
      <c r="AB85" s="3"/>
      <c r="AC85" s="3"/>
      <c r="AD85" s="3"/>
      <c r="AE85" s="149" t="s">
        <v>7</v>
      </c>
      <c r="AF85" s="128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8"/>
      <c r="AT85" s="128"/>
      <c r="AU85" s="128"/>
      <c r="AV85" s="128"/>
      <c r="AW85" s="128"/>
      <c r="AX85" s="22"/>
      <c r="AY85" s="128"/>
      <c r="AZ85" s="128"/>
      <c r="BA85" s="150"/>
      <c r="BB85" s="150"/>
      <c r="BC85" s="151"/>
    </row>
    <row r="86" spans="2:55" ht="12.75">
      <c r="B86" s="149" t="s">
        <v>8</v>
      </c>
      <c r="C86" s="128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8"/>
      <c r="Q86" s="128"/>
      <c r="R86" s="128"/>
      <c r="S86" s="128"/>
      <c r="T86" s="128"/>
      <c r="U86" s="22"/>
      <c r="V86" s="128"/>
      <c r="W86" s="128"/>
      <c r="X86" s="150"/>
      <c r="Y86" s="150"/>
      <c r="Z86" s="151"/>
      <c r="AA86" s="3"/>
      <c r="AB86" s="3"/>
      <c r="AC86" s="3"/>
      <c r="AD86" s="3"/>
      <c r="AE86" s="149" t="s">
        <v>8</v>
      </c>
      <c r="AF86" s="128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8"/>
      <c r="AT86" s="128"/>
      <c r="AU86" s="128"/>
      <c r="AV86" s="128"/>
      <c r="AW86" s="128"/>
      <c r="AX86" s="22"/>
      <c r="AY86" s="128"/>
      <c r="AZ86" s="128"/>
      <c r="BA86" s="150"/>
      <c r="BB86" s="150"/>
      <c r="BC86" s="151"/>
    </row>
    <row r="87" spans="2:55" ht="12.75">
      <c r="B87" s="149" t="s">
        <v>9</v>
      </c>
      <c r="C87" s="128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8"/>
      <c r="Q87" s="128"/>
      <c r="R87" s="128"/>
      <c r="S87" s="128"/>
      <c r="T87" s="128"/>
      <c r="U87" s="22"/>
      <c r="V87" s="128"/>
      <c r="W87" s="128"/>
      <c r="X87" s="150"/>
      <c r="Y87" s="150"/>
      <c r="Z87" s="151"/>
      <c r="AA87" s="3"/>
      <c r="AB87" s="3"/>
      <c r="AC87" s="3"/>
      <c r="AD87" s="3"/>
      <c r="AE87" s="149" t="s">
        <v>9</v>
      </c>
      <c r="AF87" s="128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8"/>
      <c r="AT87" s="128"/>
      <c r="AU87" s="128"/>
      <c r="AV87" s="128"/>
      <c r="AW87" s="128"/>
      <c r="AX87" s="22"/>
      <c r="AY87" s="128"/>
      <c r="AZ87" s="128"/>
      <c r="BA87" s="150"/>
      <c r="BB87" s="150"/>
      <c r="BC87" s="151"/>
    </row>
    <row r="88" spans="2:55" ht="12.75">
      <c r="B88" s="149" t="s">
        <v>10</v>
      </c>
      <c r="C88" s="128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8"/>
      <c r="Q88" s="128"/>
      <c r="R88" s="128"/>
      <c r="S88" s="128"/>
      <c r="T88" s="128"/>
      <c r="U88" s="22"/>
      <c r="V88" s="128"/>
      <c r="W88" s="128"/>
      <c r="X88" s="150"/>
      <c r="Y88" s="150"/>
      <c r="Z88" s="151"/>
      <c r="AA88" s="3"/>
      <c r="AB88" s="3"/>
      <c r="AC88" s="3"/>
      <c r="AD88" s="3"/>
      <c r="AE88" s="149" t="s">
        <v>10</v>
      </c>
      <c r="AF88" s="128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8"/>
      <c r="AT88" s="128"/>
      <c r="AU88" s="128"/>
      <c r="AV88" s="128"/>
      <c r="AW88" s="128"/>
      <c r="AX88" s="22"/>
      <c r="AY88" s="128"/>
      <c r="AZ88" s="128"/>
      <c r="BA88" s="150"/>
      <c r="BB88" s="150"/>
      <c r="BC88" s="151"/>
    </row>
    <row r="89" spans="2:55" ht="13.5" thickBot="1">
      <c r="B89" s="112" t="s">
        <v>11</v>
      </c>
      <c r="C89" s="105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05"/>
      <c r="Q89" s="105"/>
      <c r="R89" s="105"/>
      <c r="S89" s="105"/>
      <c r="T89" s="105"/>
      <c r="U89" s="25"/>
      <c r="V89" s="105"/>
      <c r="W89" s="105"/>
      <c r="X89" s="106"/>
      <c r="Y89" s="106"/>
      <c r="Z89" s="107"/>
      <c r="AA89" s="3"/>
      <c r="AB89" s="3"/>
      <c r="AC89" s="3"/>
      <c r="AD89" s="3"/>
      <c r="AE89" s="112" t="s">
        <v>11</v>
      </c>
      <c r="AF89" s="105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05"/>
      <c r="AT89" s="105"/>
      <c r="AU89" s="105"/>
      <c r="AV89" s="105"/>
      <c r="AW89" s="105"/>
      <c r="AX89" s="25"/>
      <c r="AY89" s="105"/>
      <c r="AZ89" s="105"/>
      <c r="BA89" s="106"/>
      <c r="BB89" s="106"/>
      <c r="BC89" s="107"/>
    </row>
    <row r="91" ht="12.75">
      <c r="B91" s="1" t="s">
        <v>88</v>
      </c>
    </row>
    <row r="93" spans="2:55" ht="15.75">
      <c r="B93" s="2"/>
      <c r="C93" s="2"/>
      <c r="D93" s="2"/>
      <c r="E93" s="2"/>
      <c r="F93" s="2"/>
      <c r="G93" s="5" t="s">
        <v>1</v>
      </c>
      <c r="H93" s="171">
        <v>0.5833333333333334</v>
      </c>
      <c r="I93" s="171"/>
      <c r="J93" s="171"/>
      <c r="K93" s="171"/>
      <c r="L93" s="171"/>
      <c r="M93" s="6" t="s">
        <v>2</v>
      </c>
      <c r="N93" s="2"/>
      <c r="O93" s="2"/>
      <c r="P93" s="2"/>
      <c r="Q93" s="2"/>
      <c r="R93" s="2"/>
      <c r="S93" s="2"/>
      <c r="T93" s="5" t="s">
        <v>3</v>
      </c>
      <c r="U93" s="172"/>
      <c r="V93" s="172"/>
      <c r="W93" s="12"/>
      <c r="X93" s="170">
        <v>0.013888888888888888</v>
      </c>
      <c r="Y93" s="170"/>
      <c r="Z93" s="170"/>
      <c r="AA93" s="170"/>
      <c r="AB93" s="170"/>
      <c r="AC93" s="6" t="s">
        <v>4</v>
      </c>
      <c r="AD93" s="2"/>
      <c r="AE93" s="2"/>
      <c r="AF93" s="2"/>
      <c r="AG93" s="2"/>
      <c r="AH93" s="2"/>
      <c r="AI93" s="2"/>
      <c r="AJ93" s="2"/>
      <c r="AK93" s="5" t="s">
        <v>5</v>
      </c>
      <c r="AL93" s="191">
        <v>0.0020833333333333333</v>
      </c>
      <c r="AM93" s="170"/>
      <c r="AN93" s="170"/>
      <c r="AO93" s="170"/>
      <c r="AP93" s="170"/>
      <c r="AQ93" s="6" t="s">
        <v>4</v>
      </c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2:55" ht="15.75">
      <c r="B94" s="2"/>
      <c r="C94" s="2"/>
      <c r="D94" s="2"/>
      <c r="E94" s="2"/>
      <c r="F94" s="2"/>
      <c r="G94" s="5"/>
      <c r="H94" s="55"/>
      <c r="I94" s="55"/>
      <c r="J94" s="55"/>
      <c r="K94" s="55"/>
      <c r="L94" s="55"/>
      <c r="M94" s="6"/>
      <c r="N94" s="2"/>
      <c r="O94" s="2"/>
      <c r="P94" s="2"/>
      <c r="Q94" s="2"/>
      <c r="R94" s="2"/>
      <c r="S94" s="2"/>
      <c r="T94" s="5"/>
      <c r="U94" s="56"/>
      <c r="V94" s="56"/>
      <c r="W94" s="57"/>
      <c r="X94" s="58"/>
      <c r="Y94" s="58"/>
      <c r="Z94" s="58"/>
      <c r="AA94" s="58"/>
      <c r="AB94" s="58"/>
      <c r="AC94" s="6"/>
      <c r="AD94" s="2"/>
      <c r="AE94" s="2"/>
      <c r="AF94" s="2"/>
      <c r="AG94" s="2"/>
      <c r="AH94" s="2"/>
      <c r="AI94" s="2"/>
      <c r="AJ94" s="2"/>
      <c r="AK94" s="5"/>
      <c r="AL94" s="58"/>
      <c r="AM94" s="58"/>
      <c r="AN94" s="58"/>
      <c r="AO94" s="58"/>
      <c r="AP94" s="58"/>
      <c r="AQ94" s="6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2:55" ht="15.75">
      <c r="B95" s="2"/>
      <c r="C95" s="2"/>
      <c r="D95" s="2" t="s">
        <v>97</v>
      </c>
      <c r="E95" s="2"/>
      <c r="F95" s="2"/>
      <c r="G95" s="5"/>
      <c r="H95" s="55"/>
      <c r="I95" s="55"/>
      <c r="J95" s="55"/>
      <c r="K95" s="55"/>
      <c r="L95" s="55"/>
      <c r="M95" s="6"/>
      <c r="N95" s="2"/>
      <c r="O95" s="2"/>
      <c r="P95" s="2"/>
      <c r="Q95" s="2"/>
      <c r="R95" s="2"/>
      <c r="S95" s="2"/>
      <c r="T95" s="5"/>
      <c r="U95" s="56"/>
      <c r="V95" s="56"/>
      <c r="W95" s="57"/>
      <c r="X95" s="58"/>
      <c r="Y95" s="58"/>
      <c r="Z95" s="58"/>
      <c r="AA95" s="58"/>
      <c r="AB95" s="58"/>
      <c r="AC95" s="6"/>
      <c r="AD95" s="2"/>
      <c r="AE95" s="2"/>
      <c r="AF95" s="2"/>
      <c r="AG95" s="2"/>
      <c r="AH95" s="2"/>
      <c r="AI95" s="2"/>
      <c r="AJ95" s="2"/>
      <c r="AK95" s="5"/>
      <c r="AL95" s="58"/>
      <c r="AM95" s="58"/>
      <c r="AN95" s="58"/>
      <c r="AO95" s="58"/>
      <c r="AP95" s="58"/>
      <c r="AQ95" s="6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2:55" ht="15.75">
      <c r="B96" s="2"/>
      <c r="C96" s="2"/>
      <c r="D96" s="2"/>
      <c r="E96" s="2"/>
      <c r="F96" s="2"/>
      <c r="G96" s="5"/>
      <c r="H96" s="55"/>
      <c r="I96" s="55"/>
      <c r="J96" s="55"/>
      <c r="K96" s="59" t="s">
        <v>107</v>
      </c>
      <c r="L96" s="55"/>
      <c r="M96" s="6"/>
      <c r="N96" s="2"/>
      <c r="O96" s="2"/>
      <c r="P96" s="2"/>
      <c r="Q96" s="2"/>
      <c r="R96" s="2"/>
      <c r="S96" s="2"/>
      <c r="T96" s="5"/>
      <c r="U96" s="56"/>
      <c r="V96" s="56"/>
      <c r="W96" s="57"/>
      <c r="X96" s="58"/>
      <c r="Y96" s="58"/>
      <c r="Z96" s="58"/>
      <c r="AA96" s="58"/>
      <c r="AB96" s="58"/>
      <c r="AC96" s="6"/>
      <c r="AD96" s="2"/>
      <c r="AE96" s="2"/>
      <c r="AF96" s="2"/>
      <c r="AG96" s="2"/>
      <c r="AH96" s="2"/>
      <c r="AI96" s="2"/>
      <c r="AJ96" s="2"/>
      <c r="AK96" s="5"/>
      <c r="AL96" s="58"/>
      <c r="AM96" s="58"/>
      <c r="AN96" s="58"/>
      <c r="AO96" s="58"/>
      <c r="AP96" s="58"/>
      <c r="AQ96" s="6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2:55" ht="15.75">
      <c r="B97" s="2"/>
      <c r="C97" s="2"/>
      <c r="D97" s="2"/>
      <c r="E97" s="2"/>
      <c r="F97" s="2"/>
      <c r="G97" s="5"/>
      <c r="H97" s="55"/>
      <c r="I97" s="55"/>
      <c r="J97" s="55"/>
      <c r="K97" s="59" t="s">
        <v>98</v>
      </c>
      <c r="L97" s="55"/>
      <c r="M97" s="6"/>
      <c r="N97" s="2"/>
      <c r="O97" s="2"/>
      <c r="P97" s="2"/>
      <c r="Q97" s="2"/>
      <c r="R97" s="2"/>
      <c r="S97" s="2"/>
      <c r="T97" s="5"/>
      <c r="U97" s="56"/>
      <c r="V97" s="56"/>
      <c r="W97" s="57"/>
      <c r="X97" s="58"/>
      <c r="Y97" s="58"/>
      <c r="Z97" s="58"/>
      <c r="AA97" s="58"/>
      <c r="AB97" s="58"/>
      <c r="AC97" s="6"/>
      <c r="AD97" s="2"/>
      <c r="AE97" s="2"/>
      <c r="AF97" s="2"/>
      <c r="AG97" s="2"/>
      <c r="AH97" s="2"/>
      <c r="AI97" s="2"/>
      <c r="AJ97" s="2"/>
      <c r="AK97" s="5"/>
      <c r="AL97" s="58"/>
      <c r="AM97" s="58"/>
      <c r="AN97" s="58"/>
      <c r="AO97" s="58"/>
      <c r="AP97" s="58"/>
      <c r="AQ97" s="6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ht="11.25" customHeight="1" thickBot="1"/>
    <row r="99" spans="2:67" ht="12" customHeight="1" thickBot="1">
      <c r="B99" s="117" t="s">
        <v>14</v>
      </c>
      <c r="C99" s="118"/>
      <c r="D99" s="114" t="s">
        <v>15</v>
      </c>
      <c r="E99" s="115"/>
      <c r="F99" s="115"/>
      <c r="G99" s="115"/>
      <c r="H99" s="115"/>
      <c r="I99" s="116"/>
      <c r="J99" s="114" t="s">
        <v>18</v>
      </c>
      <c r="K99" s="115"/>
      <c r="L99" s="115"/>
      <c r="M99" s="115"/>
      <c r="N99" s="116"/>
      <c r="O99" s="114" t="s">
        <v>84</v>
      </c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V99" s="116"/>
      <c r="AW99" s="114" t="s">
        <v>23</v>
      </c>
      <c r="AX99" s="115"/>
      <c r="AY99" s="115"/>
      <c r="AZ99" s="115"/>
      <c r="BA99" s="116"/>
      <c r="BB99" s="114" t="s">
        <v>20</v>
      </c>
      <c r="BC99" s="121"/>
      <c r="BH99" s="26"/>
      <c r="BI99" s="26"/>
      <c r="BJ99" s="30"/>
      <c r="BK99" s="30"/>
      <c r="BL99" s="30"/>
      <c r="BM99" s="30"/>
      <c r="BN99" s="27" t="s">
        <v>69</v>
      </c>
      <c r="BO99" s="27" t="s">
        <v>70</v>
      </c>
    </row>
    <row r="100" spans="2:67" ht="12" customHeight="1">
      <c r="B100" s="96">
        <v>41</v>
      </c>
      <c r="C100" s="72"/>
      <c r="D100" s="96">
        <v>1</v>
      </c>
      <c r="E100" s="71"/>
      <c r="F100" s="71"/>
      <c r="G100" s="71"/>
      <c r="H100" s="71"/>
      <c r="I100" s="72"/>
      <c r="J100" s="83">
        <v>0.5833333333333334</v>
      </c>
      <c r="K100" s="84"/>
      <c r="L100" s="84"/>
      <c r="M100" s="84"/>
      <c r="N100" s="85"/>
      <c r="O100" s="89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10" t="s">
        <v>22</v>
      </c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8"/>
      <c r="AW100" s="79"/>
      <c r="AX100" s="80"/>
      <c r="AY100" s="80" t="s">
        <v>21</v>
      </c>
      <c r="AZ100" s="80"/>
      <c r="BA100" s="119"/>
      <c r="BB100" s="71"/>
      <c r="BC100" s="72"/>
      <c r="BH100" s="28" t="str">
        <f>IF(ISBLANK(AW100),"0",IF(AW100&gt;AZ100,3,IF(AW100=AZ100,1,0)))</f>
        <v>0</v>
      </c>
      <c r="BI100" s="29" t="str">
        <f>IF(ISBLANK(AW100),"0",IF(AZ100&gt;AW100,3,IF(AZ100=AW100,1,0)))</f>
        <v>0</v>
      </c>
      <c r="BJ100" s="27"/>
      <c r="BK100" s="27"/>
      <c r="BL100" s="27"/>
      <c r="BM100" s="27"/>
      <c r="BN100" s="30">
        <f>IF(BH100=3,O100,AF100)</f>
        <v>0</v>
      </c>
      <c r="BO100" s="30">
        <f>IF(BH100=3,AF100,O100)</f>
        <v>0</v>
      </c>
    </row>
    <row r="101" spans="2:67" s="9" customFormat="1" ht="12" customHeight="1" thickBot="1">
      <c r="B101" s="97"/>
      <c r="C101" s="74"/>
      <c r="D101" s="97"/>
      <c r="E101" s="73"/>
      <c r="F101" s="73"/>
      <c r="G101" s="73"/>
      <c r="H101" s="73"/>
      <c r="I101" s="74"/>
      <c r="J101" s="86"/>
      <c r="K101" s="87"/>
      <c r="L101" s="87"/>
      <c r="M101" s="87"/>
      <c r="N101" s="88"/>
      <c r="O101" s="75" t="s">
        <v>33</v>
      </c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11"/>
      <c r="AF101" s="77" t="s">
        <v>36</v>
      </c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8"/>
      <c r="AW101" s="81"/>
      <c r="AX101" s="82"/>
      <c r="AY101" s="82"/>
      <c r="AZ101" s="82"/>
      <c r="BA101" s="120"/>
      <c r="BB101" s="73"/>
      <c r="BC101" s="74"/>
      <c r="BH101" s="28"/>
      <c r="BI101" s="29"/>
      <c r="BJ101" s="27"/>
      <c r="BK101" s="27"/>
      <c r="BL101" s="27"/>
      <c r="BM101" s="27"/>
      <c r="BN101" s="30"/>
      <c r="BO101" s="30"/>
    </row>
    <row r="102" spans="60:67" ht="12" customHeight="1" thickBot="1">
      <c r="BH102" s="27"/>
      <c r="BI102" s="27"/>
      <c r="BJ102" s="26"/>
      <c r="BK102" s="27"/>
      <c r="BL102" s="27"/>
      <c r="BM102" s="27"/>
      <c r="BN102" s="27"/>
      <c r="BO102" s="27"/>
    </row>
    <row r="103" spans="2:67" ht="12" customHeight="1" thickBot="1">
      <c r="B103" s="117" t="s">
        <v>14</v>
      </c>
      <c r="C103" s="118"/>
      <c r="D103" s="114" t="s">
        <v>15</v>
      </c>
      <c r="E103" s="115"/>
      <c r="F103" s="115"/>
      <c r="G103" s="115"/>
      <c r="H103" s="115"/>
      <c r="I103" s="116"/>
      <c r="J103" s="114" t="s">
        <v>18</v>
      </c>
      <c r="K103" s="115"/>
      <c r="L103" s="115"/>
      <c r="M103" s="115"/>
      <c r="N103" s="116"/>
      <c r="O103" s="114" t="s">
        <v>85</v>
      </c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6"/>
      <c r="AW103" s="114" t="s">
        <v>23</v>
      </c>
      <c r="AX103" s="115"/>
      <c r="AY103" s="115"/>
      <c r="AZ103" s="115"/>
      <c r="BA103" s="116"/>
      <c r="BB103" s="114" t="s">
        <v>20</v>
      </c>
      <c r="BC103" s="121"/>
      <c r="BH103" s="26"/>
      <c r="BI103" s="26"/>
      <c r="BJ103" s="30"/>
      <c r="BK103" s="30"/>
      <c r="BL103" s="30"/>
      <c r="BM103" s="30"/>
      <c r="BN103" s="27" t="s">
        <v>69</v>
      </c>
      <c r="BO103" s="27" t="s">
        <v>70</v>
      </c>
    </row>
    <row r="104" spans="2:67" ht="12" customHeight="1">
      <c r="B104" s="96">
        <v>42</v>
      </c>
      <c r="C104" s="71"/>
      <c r="D104" s="96">
        <v>2</v>
      </c>
      <c r="E104" s="71"/>
      <c r="F104" s="71"/>
      <c r="G104" s="71"/>
      <c r="H104" s="71"/>
      <c r="I104" s="72"/>
      <c r="J104" s="83">
        <f>J100</f>
        <v>0.5833333333333334</v>
      </c>
      <c r="K104" s="84"/>
      <c r="L104" s="84"/>
      <c r="M104" s="84"/>
      <c r="N104" s="85"/>
      <c r="O104" s="89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10" t="s">
        <v>22</v>
      </c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8"/>
      <c r="AW104" s="79"/>
      <c r="AX104" s="80"/>
      <c r="AY104" s="80" t="s">
        <v>21</v>
      </c>
      <c r="AZ104" s="80"/>
      <c r="BA104" s="119"/>
      <c r="BB104" s="71"/>
      <c r="BC104" s="72"/>
      <c r="BH104" s="28" t="str">
        <f>IF(ISBLANK(AW104),"0",IF(AW104&gt;AZ104,3,IF(AW104=AZ104,1,0)))</f>
        <v>0</v>
      </c>
      <c r="BI104" s="29" t="str">
        <f>IF(ISBLANK(AW104),"0",IF(AZ104&gt;AW104,3,IF(AZ104=AW104,1,0)))</f>
        <v>0</v>
      </c>
      <c r="BJ104" s="27"/>
      <c r="BK104" s="27"/>
      <c r="BL104" s="27"/>
      <c r="BM104" s="27"/>
      <c r="BN104" s="30">
        <f>IF(BH104=3,O104,AF104)</f>
        <v>0</v>
      </c>
      <c r="BO104" s="30">
        <f>IF(BH104=3,AF104,O104)</f>
        <v>0</v>
      </c>
    </row>
    <row r="105" spans="2:67" ht="12" customHeight="1" thickBot="1">
      <c r="B105" s="97"/>
      <c r="C105" s="73"/>
      <c r="D105" s="97"/>
      <c r="E105" s="73"/>
      <c r="F105" s="73"/>
      <c r="G105" s="73"/>
      <c r="H105" s="73"/>
      <c r="I105" s="74"/>
      <c r="J105" s="86"/>
      <c r="K105" s="87"/>
      <c r="L105" s="87"/>
      <c r="M105" s="87"/>
      <c r="N105" s="88"/>
      <c r="O105" s="75" t="s">
        <v>37</v>
      </c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11"/>
      <c r="AF105" s="77" t="s">
        <v>32</v>
      </c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8"/>
      <c r="AW105" s="81"/>
      <c r="AX105" s="82"/>
      <c r="AY105" s="82"/>
      <c r="AZ105" s="82"/>
      <c r="BA105" s="120"/>
      <c r="BB105" s="73"/>
      <c r="BC105" s="74"/>
      <c r="BH105" s="28"/>
      <c r="BI105" s="29"/>
      <c r="BJ105" s="27"/>
      <c r="BK105" s="27"/>
      <c r="BL105" s="27"/>
      <c r="BM105" s="27"/>
      <c r="BN105" s="30"/>
      <c r="BO105" s="30"/>
    </row>
    <row r="106" spans="60:67" ht="12" customHeight="1" thickBot="1">
      <c r="BH106" s="27"/>
      <c r="BI106" s="27"/>
      <c r="BJ106" s="26"/>
      <c r="BK106" s="27"/>
      <c r="BL106" s="27"/>
      <c r="BM106" s="27"/>
      <c r="BN106" s="27"/>
      <c r="BO106" s="27"/>
    </row>
    <row r="107" spans="2:67" ht="12" customHeight="1" thickBot="1">
      <c r="B107" s="117" t="s">
        <v>14</v>
      </c>
      <c r="C107" s="118"/>
      <c r="D107" s="114" t="s">
        <v>15</v>
      </c>
      <c r="E107" s="115"/>
      <c r="F107" s="115"/>
      <c r="G107" s="115"/>
      <c r="H107" s="115"/>
      <c r="I107" s="116"/>
      <c r="J107" s="114" t="s">
        <v>18</v>
      </c>
      <c r="K107" s="115"/>
      <c r="L107" s="115"/>
      <c r="M107" s="115"/>
      <c r="N107" s="116"/>
      <c r="O107" s="114" t="s">
        <v>74</v>
      </c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6"/>
      <c r="AW107" s="114" t="s">
        <v>23</v>
      </c>
      <c r="AX107" s="115"/>
      <c r="AY107" s="115"/>
      <c r="AZ107" s="115"/>
      <c r="BA107" s="116"/>
      <c r="BB107" s="114" t="s">
        <v>20</v>
      </c>
      <c r="BC107" s="121"/>
      <c r="BH107" s="26"/>
      <c r="BI107" s="26"/>
      <c r="BJ107" s="26"/>
      <c r="BK107" s="27"/>
      <c r="BL107" s="27"/>
      <c r="BM107" s="27"/>
      <c r="BN107" s="27" t="s">
        <v>69</v>
      </c>
      <c r="BO107" s="27" t="s">
        <v>70</v>
      </c>
    </row>
    <row r="108" spans="2:67" ht="12" customHeight="1">
      <c r="B108" s="96">
        <v>43</v>
      </c>
      <c r="C108" s="72"/>
      <c r="D108" s="96">
        <v>3</v>
      </c>
      <c r="E108" s="71"/>
      <c r="F108" s="71"/>
      <c r="G108" s="71"/>
      <c r="H108" s="71"/>
      <c r="I108" s="72"/>
      <c r="J108" s="83">
        <f>H93</f>
        <v>0.5833333333333334</v>
      </c>
      <c r="K108" s="84"/>
      <c r="L108" s="84"/>
      <c r="M108" s="84"/>
      <c r="N108" s="85"/>
      <c r="O108" s="89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10" t="s">
        <v>22</v>
      </c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8"/>
      <c r="AW108" s="79"/>
      <c r="AX108" s="80"/>
      <c r="AY108" s="80" t="s">
        <v>21</v>
      </c>
      <c r="AZ108" s="80"/>
      <c r="BA108" s="119"/>
      <c r="BB108" s="71"/>
      <c r="BC108" s="72"/>
      <c r="BH108" s="28" t="str">
        <f>IF(ISBLANK(AW108),"0",IF(AW108&gt;AZ108,3,IF(AW108=AZ108,1,0)))</f>
        <v>0</v>
      </c>
      <c r="BI108" s="29" t="str">
        <f>IF(ISBLANK(AW108),"0",IF(AZ108&gt;AW108,3,IF(AZ108=AW108,1,0)))</f>
        <v>0</v>
      </c>
      <c r="BJ108" s="27"/>
      <c r="BK108" s="27"/>
      <c r="BL108" s="27"/>
      <c r="BM108" s="27"/>
      <c r="BN108" s="30">
        <f>IF(BH108=3,O108,AF108)</f>
        <v>0</v>
      </c>
      <c r="BO108" s="30">
        <f>IF(BH108=3,AF108,O108)</f>
        <v>0</v>
      </c>
    </row>
    <row r="109" spans="2:67" s="9" customFormat="1" ht="12" customHeight="1" thickBot="1">
      <c r="B109" s="97"/>
      <c r="C109" s="74"/>
      <c r="D109" s="97"/>
      <c r="E109" s="73"/>
      <c r="F109" s="73"/>
      <c r="G109" s="73"/>
      <c r="H109" s="73"/>
      <c r="I109" s="74"/>
      <c r="J109" s="86"/>
      <c r="K109" s="87"/>
      <c r="L109" s="87"/>
      <c r="M109" s="87"/>
      <c r="N109" s="88"/>
      <c r="O109" s="75" t="s">
        <v>75</v>
      </c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11"/>
      <c r="AF109" s="77" t="s">
        <v>76</v>
      </c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8"/>
      <c r="AW109" s="81"/>
      <c r="AX109" s="82"/>
      <c r="AY109" s="82"/>
      <c r="AZ109" s="82"/>
      <c r="BA109" s="120"/>
      <c r="BB109" s="73"/>
      <c r="BC109" s="74"/>
      <c r="BH109" s="26"/>
      <c r="BI109" s="27"/>
      <c r="BJ109" s="26"/>
      <c r="BK109" s="27"/>
      <c r="BL109" s="27"/>
      <c r="BM109" s="27"/>
      <c r="BN109" s="27"/>
      <c r="BO109" s="27"/>
    </row>
    <row r="110" spans="16:67" ht="12" customHeight="1"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BH110" s="26"/>
      <c r="BI110" s="26"/>
      <c r="BJ110" s="26"/>
      <c r="BK110" s="27"/>
      <c r="BL110" s="27"/>
      <c r="BM110" s="27"/>
      <c r="BN110" s="27"/>
      <c r="BO110" s="27"/>
    </row>
    <row r="111" spans="60:67" ht="12" customHeight="1" thickBot="1">
      <c r="BH111" s="26"/>
      <c r="BI111" s="26"/>
      <c r="BJ111" s="26"/>
      <c r="BK111" s="27"/>
      <c r="BL111" s="27"/>
      <c r="BM111" s="27"/>
      <c r="BN111" s="27"/>
      <c r="BO111" s="27"/>
    </row>
    <row r="112" spans="2:67" ht="12" customHeight="1" thickBot="1">
      <c r="B112" s="117" t="s">
        <v>14</v>
      </c>
      <c r="C112" s="118"/>
      <c r="D112" s="114" t="s">
        <v>15</v>
      </c>
      <c r="E112" s="115"/>
      <c r="F112" s="115"/>
      <c r="G112" s="115"/>
      <c r="H112" s="115"/>
      <c r="I112" s="116"/>
      <c r="J112" s="114" t="s">
        <v>18</v>
      </c>
      <c r="K112" s="115"/>
      <c r="L112" s="115"/>
      <c r="M112" s="115"/>
      <c r="N112" s="116"/>
      <c r="O112" s="114" t="s">
        <v>86</v>
      </c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  <c r="AT112" s="115"/>
      <c r="AU112" s="115"/>
      <c r="AV112" s="116"/>
      <c r="AW112" s="114" t="s">
        <v>23</v>
      </c>
      <c r="AX112" s="115"/>
      <c r="AY112" s="115"/>
      <c r="AZ112" s="115"/>
      <c r="BA112" s="116"/>
      <c r="BB112" s="114" t="s">
        <v>20</v>
      </c>
      <c r="BC112" s="121"/>
      <c r="BH112" s="26"/>
      <c r="BI112" s="26"/>
      <c r="BJ112" s="30"/>
      <c r="BK112" s="30"/>
      <c r="BL112" s="30"/>
      <c r="BM112" s="30"/>
      <c r="BN112" s="27" t="s">
        <v>69</v>
      </c>
      <c r="BO112" s="27" t="s">
        <v>70</v>
      </c>
    </row>
    <row r="113" spans="2:67" ht="12" customHeight="1">
      <c r="B113" s="96">
        <v>44</v>
      </c>
      <c r="C113" s="72"/>
      <c r="D113" s="96">
        <v>1</v>
      </c>
      <c r="E113" s="71"/>
      <c r="F113" s="71"/>
      <c r="G113" s="71"/>
      <c r="H113" s="71"/>
      <c r="I113" s="72"/>
      <c r="J113" s="83">
        <v>0.5958333333333333</v>
      </c>
      <c r="K113" s="84"/>
      <c r="L113" s="84"/>
      <c r="M113" s="84"/>
      <c r="N113" s="85"/>
      <c r="O113" s="89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10" t="s">
        <v>22</v>
      </c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8"/>
      <c r="AW113" s="79"/>
      <c r="AX113" s="80"/>
      <c r="AY113" s="80" t="s">
        <v>21</v>
      </c>
      <c r="AZ113" s="80"/>
      <c r="BA113" s="119"/>
      <c r="BB113" s="71"/>
      <c r="BC113" s="72"/>
      <c r="BH113" s="28" t="str">
        <f>IF(ISBLANK(AW113),"0",IF(AW113&gt;AZ113,3,IF(AW113=AZ113,1,0)))</f>
        <v>0</v>
      </c>
      <c r="BI113" s="29" t="str">
        <f>IF(ISBLANK(AW113),"0",IF(AZ113&gt;AW113,3,IF(AZ113=AW113,1,0)))</f>
        <v>0</v>
      </c>
      <c r="BJ113" s="27"/>
      <c r="BK113" s="27"/>
      <c r="BL113" s="27"/>
      <c r="BM113" s="27"/>
      <c r="BN113" s="30">
        <f>IF(BH113=3,O113,AF113)</f>
        <v>0</v>
      </c>
      <c r="BO113" s="30">
        <f>IF(BH113=3,AF113,O113)</f>
        <v>0</v>
      </c>
    </row>
    <row r="114" spans="2:67" s="9" customFormat="1" ht="12" customHeight="1" thickBot="1">
      <c r="B114" s="97"/>
      <c r="C114" s="74"/>
      <c r="D114" s="97"/>
      <c r="E114" s="73"/>
      <c r="F114" s="73"/>
      <c r="G114" s="73"/>
      <c r="H114" s="73"/>
      <c r="I114" s="74"/>
      <c r="J114" s="86"/>
      <c r="K114" s="87"/>
      <c r="L114" s="87"/>
      <c r="M114" s="87"/>
      <c r="N114" s="88"/>
      <c r="O114" s="75" t="s">
        <v>50</v>
      </c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11"/>
      <c r="AF114" s="77" t="s">
        <v>51</v>
      </c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8"/>
      <c r="AW114" s="81"/>
      <c r="AX114" s="82"/>
      <c r="AY114" s="82"/>
      <c r="AZ114" s="82"/>
      <c r="BA114" s="120"/>
      <c r="BB114" s="73"/>
      <c r="BC114" s="74"/>
      <c r="BH114" s="27"/>
      <c r="BI114" s="27"/>
      <c r="BJ114" s="26"/>
      <c r="BK114" s="27"/>
      <c r="BL114" s="27"/>
      <c r="BM114" s="27"/>
      <c r="BN114" s="27"/>
      <c r="BO114" s="27"/>
    </row>
    <row r="115" spans="60:67" ht="12" customHeight="1" thickBot="1">
      <c r="BH115" s="27"/>
      <c r="BI115" s="27"/>
      <c r="BJ115" s="26"/>
      <c r="BK115" s="27"/>
      <c r="BL115" s="27"/>
      <c r="BM115" s="27"/>
      <c r="BN115" s="27"/>
      <c r="BO115" s="27"/>
    </row>
    <row r="116" spans="2:67" ht="12" customHeight="1" thickBot="1">
      <c r="B116" s="117" t="s">
        <v>14</v>
      </c>
      <c r="C116" s="118"/>
      <c r="D116" s="114" t="s">
        <v>15</v>
      </c>
      <c r="E116" s="115"/>
      <c r="F116" s="115"/>
      <c r="G116" s="115"/>
      <c r="H116" s="115"/>
      <c r="I116" s="116"/>
      <c r="J116" s="114" t="s">
        <v>18</v>
      </c>
      <c r="K116" s="115"/>
      <c r="L116" s="115"/>
      <c r="M116" s="115"/>
      <c r="N116" s="116"/>
      <c r="O116" s="114" t="s">
        <v>87</v>
      </c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6"/>
      <c r="AW116" s="114" t="s">
        <v>23</v>
      </c>
      <c r="AX116" s="115"/>
      <c r="AY116" s="115"/>
      <c r="AZ116" s="115"/>
      <c r="BA116" s="116"/>
      <c r="BB116" s="114" t="s">
        <v>20</v>
      </c>
      <c r="BC116" s="121"/>
      <c r="BH116" s="26"/>
      <c r="BI116" s="26"/>
      <c r="BJ116" s="30"/>
      <c r="BK116" s="30"/>
      <c r="BL116" s="30"/>
      <c r="BM116" s="30"/>
      <c r="BN116" s="27" t="s">
        <v>69</v>
      </c>
      <c r="BO116" s="27" t="s">
        <v>70</v>
      </c>
    </row>
    <row r="117" spans="2:67" ht="12" customHeight="1">
      <c r="B117" s="96">
        <v>45</v>
      </c>
      <c r="C117" s="71"/>
      <c r="D117" s="96">
        <v>2</v>
      </c>
      <c r="E117" s="71"/>
      <c r="F117" s="71"/>
      <c r="G117" s="71"/>
      <c r="H117" s="71"/>
      <c r="I117" s="72"/>
      <c r="J117" s="83">
        <v>0.5958333333333333</v>
      </c>
      <c r="K117" s="84"/>
      <c r="L117" s="84"/>
      <c r="M117" s="84"/>
      <c r="N117" s="85"/>
      <c r="O117" s="89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10" t="s">
        <v>22</v>
      </c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8"/>
      <c r="AW117" s="79"/>
      <c r="AX117" s="80"/>
      <c r="AY117" s="80" t="s">
        <v>21</v>
      </c>
      <c r="AZ117" s="80"/>
      <c r="BA117" s="119"/>
      <c r="BB117" s="71"/>
      <c r="BC117" s="72"/>
      <c r="BH117" s="28" t="str">
        <f>IF(ISBLANK(AW117),"0",IF(AW117&gt;AZ117,3,IF(AW117=AZ117,1,0)))</f>
        <v>0</v>
      </c>
      <c r="BI117" s="29" t="str">
        <f>IF(ISBLANK(AW117),"0",IF(AZ117&gt;AW117,3,IF(AZ117=AW117,1,0)))</f>
        <v>0</v>
      </c>
      <c r="BJ117" s="27"/>
      <c r="BK117" s="27"/>
      <c r="BL117" s="27"/>
      <c r="BM117" s="27"/>
      <c r="BN117" s="30">
        <f>IF(BH117=3,O117,AF117)</f>
        <v>0</v>
      </c>
      <c r="BO117" s="30">
        <f>IF(BH117=3,AF117,O117)</f>
        <v>0</v>
      </c>
    </row>
    <row r="118" spans="2:67" ht="12" customHeight="1" thickBot="1">
      <c r="B118" s="97"/>
      <c r="C118" s="73"/>
      <c r="D118" s="97"/>
      <c r="E118" s="73"/>
      <c r="F118" s="73"/>
      <c r="G118" s="73"/>
      <c r="H118" s="73"/>
      <c r="I118" s="74"/>
      <c r="J118" s="86"/>
      <c r="K118" s="87"/>
      <c r="L118" s="87"/>
      <c r="M118" s="87"/>
      <c r="N118" s="88"/>
      <c r="O118" s="75" t="s">
        <v>52</v>
      </c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11"/>
      <c r="AF118" s="77" t="s">
        <v>53</v>
      </c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8"/>
      <c r="AW118" s="81"/>
      <c r="AX118" s="82"/>
      <c r="AY118" s="82"/>
      <c r="AZ118" s="82"/>
      <c r="BA118" s="120"/>
      <c r="BB118" s="73"/>
      <c r="BC118" s="74"/>
      <c r="BH118" s="27"/>
      <c r="BI118" s="27"/>
      <c r="BJ118" s="26"/>
      <c r="BK118" s="27"/>
      <c r="BL118" s="27"/>
      <c r="BM118" s="27"/>
      <c r="BN118" s="27"/>
      <c r="BO118" s="27"/>
    </row>
    <row r="119" spans="60:67" ht="12" customHeight="1" thickBot="1">
      <c r="BH119" s="26"/>
      <c r="BI119" s="26"/>
      <c r="BJ119" s="30"/>
      <c r="BK119" s="30"/>
      <c r="BL119" s="30"/>
      <c r="BM119" s="30"/>
      <c r="BN119" s="27"/>
      <c r="BO119" s="27"/>
    </row>
    <row r="120" spans="2:67" ht="12" customHeight="1" thickBot="1">
      <c r="B120" s="117" t="s">
        <v>14</v>
      </c>
      <c r="C120" s="118"/>
      <c r="D120" s="114" t="s">
        <v>15</v>
      </c>
      <c r="E120" s="115"/>
      <c r="F120" s="115"/>
      <c r="G120" s="115"/>
      <c r="H120" s="115"/>
      <c r="I120" s="116"/>
      <c r="J120" s="114" t="s">
        <v>18</v>
      </c>
      <c r="K120" s="115"/>
      <c r="L120" s="115"/>
      <c r="M120" s="115"/>
      <c r="N120" s="116"/>
      <c r="O120" s="114" t="s">
        <v>74</v>
      </c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6"/>
      <c r="AW120" s="114" t="s">
        <v>23</v>
      </c>
      <c r="AX120" s="115"/>
      <c r="AY120" s="115"/>
      <c r="AZ120" s="115"/>
      <c r="BA120" s="116"/>
      <c r="BB120" s="114" t="s">
        <v>20</v>
      </c>
      <c r="BC120" s="121"/>
      <c r="BH120" s="26"/>
      <c r="BI120" s="26"/>
      <c r="BJ120" s="30"/>
      <c r="BK120" s="30"/>
      <c r="BL120" s="30"/>
      <c r="BM120" s="30"/>
      <c r="BN120" s="27" t="s">
        <v>69</v>
      </c>
      <c r="BO120" s="27" t="s">
        <v>70</v>
      </c>
    </row>
    <row r="121" spans="2:67" ht="12" customHeight="1">
      <c r="B121" s="96">
        <v>46</v>
      </c>
      <c r="C121" s="71"/>
      <c r="D121" s="96">
        <v>3</v>
      </c>
      <c r="E121" s="71"/>
      <c r="F121" s="71"/>
      <c r="G121" s="71"/>
      <c r="H121" s="71"/>
      <c r="I121" s="72"/>
      <c r="J121" s="83">
        <v>0.6083333333333333</v>
      </c>
      <c r="K121" s="84"/>
      <c r="L121" s="84"/>
      <c r="M121" s="84"/>
      <c r="N121" s="85"/>
      <c r="O121" s="89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10" t="s">
        <v>22</v>
      </c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8"/>
      <c r="AW121" s="79"/>
      <c r="AX121" s="80"/>
      <c r="AY121" s="80" t="s">
        <v>21</v>
      </c>
      <c r="AZ121" s="80"/>
      <c r="BA121" s="119"/>
      <c r="BB121" s="71"/>
      <c r="BC121" s="72"/>
      <c r="BH121" s="28" t="str">
        <f>IF(ISBLANK(AW121),"0",IF(AW121&gt;AZ121,3,IF(AW121=AZ121,1,0)))</f>
        <v>0</v>
      </c>
      <c r="BI121" s="29" t="str">
        <f>IF(ISBLANK(AW121),"0",IF(AZ121&gt;AW121,3,IF(AZ121=AW121,1,0)))</f>
        <v>0</v>
      </c>
      <c r="BJ121" s="27"/>
      <c r="BK121" s="27"/>
      <c r="BL121" s="27"/>
      <c r="BM121" s="27"/>
      <c r="BN121" s="30">
        <f>IF(BH121=3,O121,AF121)</f>
        <v>0</v>
      </c>
      <c r="BO121" s="30">
        <f>IF(BH121=3,AF121,O121)</f>
        <v>0</v>
      </c>
    </row>
    <row r="122" spans="2:67" ht="12" customHeight="1" thickBot="1">
      <c r="B122" s="97"/>
      <c r="C122" s="73"/>
      <c r="D122" s="97"/>
      <c r="E122" s="73"/>
      <c r="F122" s="73"/>
      <c r="G122" s="73"/>
      <c r="H122" s="73"/>
      <c r="I122" s="74"/>
      <c r="J122" s="86"/>
      <c r="K122" s="87"/>
      <c r="L122" s="87"/>
      <c r="M122" s="87"/>
      <c r="N122" s="88"/>
      <c r="O122" s="75" t="s">
        <v>100</v>
      </c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11"/>
      <c r="AF122" s="77" t="s">
        <v>77</v>
      </c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8"/>
      <c r="AW122" s="81"/>
      <c r="AX122" s="82"/>
      <c r="AY122" s="82"/>
      <c r="AZ122" s="82"/>
      <c r="BA122" s="120"/>
      <c r="BB122" s="73"/>
      <c r="BC122" s="74"/>
      <c r="BH122" s="27"/>
      <c r="BI122" s="27"/>
      <c r="BJ122" s="26"/>
      <c r="BK122" s="27"/>
      <c r="BL122" s="27"/>
      <c r="BM122" s="27"/>
      <c r="BN122" s="27"/>
      <c r="BO122" s="27"/>
    </row>
    <row r="123" spans="16:67" ht="12" customHeight="1">
      <c r="P123" s="66" t="s">
        <v>111</v>
      </c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BH123" s="26"/>
      <c r="BI123" s="26"/>
      <c r="BJ123" s="26"/>
      <c r="BK123" s="27"/>
      <c r="BL123" s="27"/>
      <c r="BM123" s="27"/>
      <c r="BN123" s="27"/>
      <c r="BO123" s="27"/>
    </row>
    <row r="124" spans="60:67" ht="12" customHeight="1" thickBot="1">
      <c r="BH124" s="26"/>
      <c r="BI124" s="26"/>
      <c r="BJ124" s="26"/>
      <c r="BK124" s="27"/>
      <c r="BL124" s="27"/>
      <c r="BM124" s="27"/>
      <c r="BN124" s="27"/>
      <c r="BO124" s="27"/>
    </row>
    <row r="125" spans="2:67" ht="12" customHeight="1" thickBot="1">
      <c r="B125" s="117" t="s">
        <v>14</v>
      </c>
      <c r="C125" s="118"/>
      <c r="D125" s="114" t="s">
        <v>15</v>
      </c>
      <c r="E125" s="115"/>
      <c r="F125" s="115"/>
      <c r="G125" s="115"/>
      <c r="H125" s="115"/>
      <c r="I125" s="116"/>
      <c r="J125" s="114" t="s">
        <v>18</v>
      </c>
      <c r="K125" s="115"/>
      <c r="L125" s="115"/>
      <c r="M125" s="115"/>
      <c r="N125" s="116"/>
      <c r="O125" s="114" t="s">
        <v>48</v>
      </c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6"/>
      <c r="AW125" s="114" t="s">
        <v>23</v>
      </c>
      <c r="AX125" s="115"/>
      <c r="AY125" s="115"/>
      <c r="AZ125" s="115"/>
      <c r="BA125" s="116"/>
      <c r="BB125" s="114" t="s">
        <v>20</v>
      </c>
      <c r="BC125" s="121"/>
      <c r="BH125" s="26"/>
      <c r="BI125" s="26"/>
      <c r="BJ125" s="30"/>
      <c r="BK125" s="30"/>
      <c r="BL125" s="30"/>
      <c r="BM125" s="30"/>
      <c r="BN125" s="27" t="s">
        <v>69</v>
      </c>
      <c r="BO125" s="27" t="s">
        <v>70</v>
      </c>
    </row>
    <row r="126" spans="2:67" ht="12" customHeight="1">
      <c r="B126" s="96">
        <v>47</v>
      </c>
      <c r="C126" s="72"/>
      <c r="D126" s="96">
        <v>1</v>
      </c>
      <c r="E126" s="71"/>
      <c r="F126" s="71"/>
      <c r="G126" s="71"/>
      <c r="H126" s="71"/>
      <c r="I126" s="72"/>
      <c r="J126" s="83">
        <f>J121</f>
        <v>0.6083333333333333</v>
      </c>
      <c r="K126" s="84"/>
      <c r="L126" s="84"/>
      <c r="M126" s="84"/>
      <c r="N126" s="85"/>
      <c r="O126" s="89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10" t="s">
        <v>22</v>
      </c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8"/>
      <c r="AW126" s="79"/>
      <c r="AX126" s="80"/>
      <c r="AY126" s="80" t="s">
        <v>21</v>
      </c>
      <c r="AZ126" s="80"/>
      <c r="BA126" s="119"/>
      <c r="BB126" s="71"/>
      <c r="BC126" s="72"/>
      <c r="BH126" s="28" t="str">
        <f>IF(ISBLANK(AW126),"0",IF(AW126&gt;AZ126,3,IF(AW126=AZ126,1,0)))</f>
        <v>0</v>
      </c>
      <c r="BI126" s="29" t="str">
        <f>IF(ISBLANK(AW126),"0",IF(AZ126&gt;AW126,3,IF(AZ126=AW126,1,0)))</f>
        <v>0</v>
      </c>
      <c r="BJ126" s="27"/>
      <c r="BK126" s="27"/>
      <c r="BL126" s="27"/>
      <c r="BM126" s="27"/>
      <c r="BN126" s="30">
        <f>IF(BH126=3,O126,AF126)</f>
        <v>0</v>
      </c>
      <c r="BO126" s="30">
        <f>IF(BH126=3,AF126,O126)</f>
        <v>0</v>
      </c>
    </row>
    <row r="127" spans="2:67" s="9" customFormat="1" ht="12" customHeight="1" thickBot="1">
      <c r="B127" s="97"/>
      <c r="C127" s="74"/>
      <c r="D127" s="97"/>
      <c r="E127" s="73"/>
      <c r="F127" s="73"/>
      <c r="G127" s="73"/>
      <c r="H127" s="73"/>
      <c r="I127" s="74"/>
      <c r="J127" s="86"/>
      <c r="K127" s="87"/>
      <c r="L127" s="87"/>
      <c r="M127" s="87"/>
      <c r="N127" s="88"/>
      <c r="O127" s="75" t="s">
        <v>30</v>
      </c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11"/>
      <c r="AF127" s="77" t="s">
        <v>34</v>
      </c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8"/>
      <c r="AW127" s="81"/>
      <c r="AX127" s="82"/>
      <c r="AY127" s="82"/>
      <c r="AZ127" s="82"/>
      <c r="BA127" s="120"/>
      <c r="BB127" s="73"/>
      <c r="BC127" s="74"/>
      <c r="BH127" s="26"/>
      <c r="BI127" s="27"/>
      <c r="BJ127" s="26"/>
      <c r="BK127" s="27"/>
      <c r="BL127" s="27"/>
      <c r="BM127" s="27"/>
      <c r="BN127" s="30"/>
      <c r="BO127" s="30"/>
    </row>
    <row r="128" spans="16:67" ht="12" customHeight="1">
      <c r="P128" s="66" t="s">
        <v>112</v>
      </c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BH128" s="26"/>
      <c r="BI128" s="26"/>
      <c r="BJ128" s="26"/>
      <c r="BK128" s="27"/>
      <c r="BL128" s="27"/>
      <c r="BM128" s="27"/>
      <c r="BN128" s="27"/>
      <c r="BO128" s="27"/>
    </row>
    <row r="129" spans="60:67" ht="12" customHeight="1" thickBot="1">
      <c r="BH129" s="26"/>
      <c r="BI129" s="26"/>
      <c r="BJ129" s="26"/>
      <c r="BK129" s="27"/>
      <c r="BL129" s="27"/>
      <c r="BM129" s="27"/>
      <c r="BN129" s="27"/>
      <c r="BO129" s="27"/>
    </row>
    <row r="130" spans="2:67" ht="12" customHeight="1" thickBot="1">
      <c r="B130" s="117" t="s">
        <v>14</v>
      </c>
      <c r="C130" s="118"/>
      <c r="D130" s="114" t="s">
        <v>15</v>
      </c>
      <c r="E130" s="115"/>
      <c r="F130" s="115"/>
      <c r="G130" s="115"/>
      <c r="H130" s="115"/>
      <c r="I130" s="116"/>
      <c r="J130" s="114" t="s">
        <v>18</v>
      </c>
      <c r="K130" s="115"/>
      <c r="L130" s="115"/>
      <c r="M130" s="115"/>
      <c r="N130" s="116"/>
      <c r="O130" s="114" t="s">
        <v>48</v>
      </c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15"/>
      <c r="AM130" s="115"/>
      <c r="AN130" s="115"/>
      <c r="AO130" s="115"/>
      <c r="AP130" s="115"/>
      <c r="AQ130" s="115"/>
      <c r="AR130" s="115"/>
      <c r="AS130" s="115"/>
      <c r="AT130" s="115"/>
      <c r="AU130" s="115"/>
      <c r="AV130" s="116"/>
      <c r="AW130" s="114" t="s">
        <v>23</v>
      </c>
      <c r="AX130" s="115"/>
      <c r="AY130" s="115"/>
      <c r="AZ130" s="115"/>
      <c r="BA130" s="116"/>
      <c r="BB130" s="114" t="s">
        <v>20</v>
      </c>
      <c r="BC130" s="121"/>
      <c r="BH130" s="26"/>
      <c r="BI130" s="26"/>
      <c r="BJ130" s="30"/>
      <c r="BK130" s="30"/>
      <c r="BL130" s="30"/>
      <c r="BM130" s="30"/>
      <c r="BN130" s="27" t="s">
        <v>69</v>
      </c>
      <c r="BO130" s="27" t="s">
        <v>70</v>
      </c>
    </row>
    <row r="131" spans="2:67" ht="12" customHeight="1">
      <c r="B131" s="96">
        <v>48</v>
      </c>
      <c r="C131" s="71"/>
      <c r="D131" s="96">
        <v>2</v>
      </c>
      <c r="E131" s="71"/>
      <c r="F131" s="71"/>
      <c r="G131" s="71"/>
      <c r="H131" s="71"/>
      <c r="I131" s="72"/>
      <c r="J131" s="83">
        <v>0.6083333333333333</v>
      </c>
      <c r="K131" s="84"/>
      <c r="L131" s="84"/>
      <c r="M131" s="84"/>
      <c r="N131" s="85"/>
      <c r="O131" s="89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10" t="s">
        <v>22</v>
      </c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8"/>
      <c r="AW131" s="79"/>
      <c r="AX131" s="80"/>
      <c r="AY131" s="80" t="s">
        <v>21</v>
      </c>
      <c r="AZ131" s="80"/>
      <c r="BA131" s="119"/>
      <c r="BB131" s="71"/>
      <c r="BC131" s="72"/>
      <c r="BH131" s="28" t="str">
        <f>IF(ISBLANK(AW131),"0",IF(AW131&gt;AZ131,3,IF(AW131=AZ131,1,0)))</f>
        <v>0</v>
      </c>
      <c r="BI131" s="29" t="str">
        <f>IF(ISBLANK(AW131),"0",IF(AZ131&gt;AW131,3,IF(AZ131=AW131,1,0)))</f>
        <v>0</v>
      </c>
      <c r="BJ131" s="27"/>
      <c r="BK131" s="27"/>
      <c r="BL131" s="27"/>
      <c r="BM131" s="27"/>
      <c r="BN131" s="30">
        <f>IF(BH131=3,O131,AF131)</f>
        <v>0</v>
      </c>
      <c r="BO131" s="30">
        <f>IF(BH131=3,AF131,O131)</f>
        <v>0</v>
      </c>
    </row>
    <row r="132" spans="2:67" ht="12" customHeight="1" thickBot="1">
      <c r="B132" s="97"/>
      <c r="C132" s="73"/>
      <c r="D132" s="97"/>
      <c r="E132" s="73"/>
      <c r="F132" s="73"/>
      <c r="G132" s="73"/>
      <c r="H132" s="73"/>
      <c r="I132" s="74"/>
      <c r="J132" s="86"/>
      <c r="K132" s="87"/>
      <c r="L132" s="87"/>
      <c r="M132" s="87"/>
      <c r="N132" s="88"/>
      <c r="O132" s="75" t="s">
        <v>47</v>
      </c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11"/>
      <c r="AF132" s="77" t="s">
        <v>49</v>
      </c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8"/>
      <c r="AW132" s="81"/>
      <c r="AX132" s="82"/>
      <c r="AY132" s="82"/>
      <c r="AZ132" s="82"/>
      <c r="BA132" s="120"/>
      <c r="BB132" s="73"/>
      <c r="BC132" s="74"/>
      <c r="BH132" s="27"/>
      <c r="BI132" s="27"/>
      <c r="BJ132" s="26"/>
      <c r="BK132" s="27"/>
      <c r="BL132" s="27"/>
      <c r="BM132" s="27"/>
      <c r="BN132" s="30"/>
      <c r="BO132" s="30"/>
    </row>
    <row r="133" spans="16:66" ht="12" customHeight="1">
      <c r="P133" s="66" t="s">
        <v>112</v>
      </c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BH133" s="26"/>
      <c r="BI133" s="26"/>
      <c r="BJ133" s="26"/>
      <c r="BK133" s="27"/>
      <c r="BL133" s="27"/>
      <c r="BM133" s="27"/>
      <c r="BN133" s="27"/>
    </row>
    <row r="134" spans="60:66" ht="12" customHeight="1" thickBot="1">
      <c r="BH134" s="26"/>
      <c r="BI134" s="26"/>
      <c r="BJ134" s="26"/>
      <c r="BK134" s="27"/>
      <c r="BL134" s="27"/>
      <c r="BM134" s="27"/>
      <c r="BN134" s="27"/>
    </row>
    <row r="135" spans="2:67" ht="12" customHeight="1" thickBot="1">
      <c r="B135" s="117" t="s">
        <v>14</v>
      </c>
      <c r="C135" s="118"/>
      <c r="D135" s="114" t="s">
        <v>15</v>
      </c>
      <c r="E135" s="115"/>
      <c r="F135" s="115"/>
      <c r="G135" s="115"/>
      <c r="H135" s="115"/>
      <c r="I135" s="116"/>
      <c r="J135" s="114" t="s">
        <v>18</v>
      </c>
      <c r="K135" s="115"/>
      <c r="L135" s="115"/>
      <c r="M135" s="115"/>
      <c r="N135" s="116"/>
      <c r="O135" s="114" t="s">
        <v>89</v>
      </c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15"/>
      <c r="AG135" s="115"/>
      <c r="AH135" s="115"/>
      <c r="AI135" s="115"/>
      <c r="AJ135" s="115"/>
      <c r="AK135" s="115"/>
      <c r="AL135" s="115"/>
      <c r="AM135" s="115"/>
      <c r="AN135" s="115"/>
      <c r="AO135" s="115"/>
      <c r="AP135" s="115"/>
      <c r="AQ135" s="115"/>
      <c r="AR135" s="115"/>
      <c r="AS135" s="115"/>
      <c r="AT135" s="115"/>
      <c r="AU135" s="115"/>
      <c r="AV135" s="116"/>
      <c r="AW135" s="114" t="s">
        <v>23</v>
      </c>
      <c r="AX135" s="115"/>
      <c r="AY135" s="115"/>
      <c r="AZ135" s="115"/>
      <c r="BA135" s="116"/>
      <c r="BB135" s="114" t="s">
        <v>20</v>
      </c>
      <c r="BC135" s="121"/>
      <c r="BH135" s="26"/>
      <c r="BI135" s="26"/>
      <c r="BJ135" s="30"/>
      <c r="BK135" s="30"/>
      <c r="BL135" s="30"/>
      <c r="BM135" s="30"/>
      <c r="BN135" s="27" t="s">
        <v>69</v>
      </c>
      <c r="BO135" s="27" t="s">
        <v>70</v>
      </c>
    </row>
    <row r="136" spans="2:67" ht="12" customHeight="1">
      <c r="B136" s="96">
        <v>49</v>
      </c>
      <c r="C136" s="72"/>
      <c r="D136" s="96">
        <v>1</v>
      </c>
      <c r="E136" s="71"/>
      <c r="F136" s="71"/>
      <c r="G136" s="71"/>
      <c r="H136" s="71"/>
      <c r="I136" s="72"/>
      <c r="J136" s="83">
        <v>0.625</v>
      </c>
      <c r="K136" s="84"/>
      <c r="L136" s="84"/>
      <c r="M136" s="84"/>
      <c r="N136" s="85"/>
      <c r="O136" s="89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10" t="s">
        <v>22</v>
      </c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8"/>
      <c r="AW136" s="79"/>
      <c r="AX136" s="80"/>
      <c r="AY136" s="80" t="s">
        <v>21</v>
      </c>
      <c r="AZ136" s="80"/>
      <c r="BA136" s="119"/>
      <c r="BB136" s="71"/>
      <c r="BC136" s="72"/>
      <c r="BH136" s="28" t="str">
        <f>IF(ISBLANK(AW136),"0",IF(AW136&gt;AZ136,3,IF(AW136=AZ136,1,0)))</f>
        <v>0</v>
      </c>
      <c r="BI136" s="29" t="str">
        <f>IF(ISBLANK(AW136),"0",IF(AZ136&gt;AW136,3,IF(AZ136=AW136,1,0)))</f>
        <v>0</v>
      </c>
      <c r="BJ136" s="27"/>
      <c r="BK136" s="27"/>
      <c r="BL136" s="27"/>
      <c r="BM136" s="27"/>
      <c r="BN136" s="30">
        <f>IF(BH136=3,O136,AF136)</f>
        <v>0</v>
      </c>
      <c r="BO136" s="30">
        <f>IF(BH136=3,AF136,O136)</f>
        <v>0</v>
      </c>
    </row>
    <row r="137" spans="2:67" s="9" customFormat="1" ht="12" customHeight="1" thickBot="1">
      <c r="B137" s="97"/>
      <c r="C137" s="74"/>
      <c r="D137" s="97"/>
      <c r="E137" s="73"/>
      <c r="F137" s="73"/>
      <c r="G137" s="73"/>
      <c r="H137" s="73"/>
      <c r="I137" s="74"/>
      <c r="J137" s="86"/>
      <c r="K137" s="87"/>
      <c r="L137" s="87"/>
      <c r="M137" s="87"/>
      <c r="N137" s="88"/>
      <c r="O137" s="75" t="s">
        <v>80</v>
      </c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11"/>
      <c r="AF137" s="77" t="s">
        <v>101</v>
      </c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8"/>
      <c r="AW137" s="81"/>
      <c r="AX137" s="82"/>
      <c r="AY137" s="82"/>
      <c r="AZ137" s="82"/>
      <c r="BA137" s="120"/>
      <c r="BB137" s="73"/>
      <c r="BC137" s="74"/>
      <c r="BH137" s="27"/>
      <c r="BI137" s="27"/>
      <c r="BJ137" s="26"/>
      <c r="BK137" s="27"/>
      <c r="BL137" s="27"/>
      <c r="BM137" s="27"/>
      <c r="BN137" s="27"/>
      <c r="BO137" s="27"/>
    </row>
    <row r="138" spans="60:67" ht="12" customHeight="1" thickBot="1">
      <c r="BH138" s="26"/>
      <c r="BI138" s="26"/>
      <c r="BJ138" s="30"/>
      <c r="BK138" s="30"/>
      <c r="BL138" s="30"/>
      <c r="BM138" s="30"/>
      <c r="BN138" s="27"/>
      <c r="BO138" s="27"/>
    </row>
    <row r="139" spans="2:67" ht="12" customHeight="1" thickBot="1">
      <c r="B139" s="117" t="s">
        <v>14</v>
      </c>
      <c r="C139" s="118"/>
      <c r="D139" s="114" t="s">
        <v>15</v>
      </c>
      <c r="E139" s="115"/>
      <c r="F139" s="115"/>
      <c r="G139" s="115"/>
      <c r="H139" s="115"/>
      <c r="I139" s="116"/>
      <c r="J139" s="114" t="s">
        <v>18</v>
      </c>
      <c r="K139" s="115"/>
      <c r="L139" s="115"/>
      <c r="M139" s="115"/>
      <c r="N139" s="116"/>
      <c r="O139" s="114" t="s">
        <v>90</v>
      </c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15"/>
      <c r="AG139" s="115"/>
      <c r="AH139" s="115"/>
      <c r="AI139" s="115"/>
      <c r="AJ139" s="115"/>
      <c r="AK139" s="115"/>
      <c r="AL139" s="115"/>
      <c r="AM139" s="115"/>
      <c r="AN139" s="115"/>
      <c r="AO139" s="115"/>
      <c r="AP139" s="115"/>
      <c r="AQ139" s="115"/>
      <c r="AR139" s="115"/>
      <c r="AS139" s="115"/>
      <c r="AT139" s="115"/>
      <c r="AU139" s="115"/>
      <c r="AV139" s="116"/>
      <c r="AW139" s="114" t="s">
        <v>23</v>
      </c>
      <c r="AX139" s="115"/>
      <c r="AY139" s="115"/>
      <c r="AZ139" s="115"/>
      <c r="BA139" s="116"/>
      <c r="BB139" s="114" t="s">
        <v>20</v>
      </c>
      <c r="BC139" s="121"/>
      <c r="BH139" s="26"/>
      <c r="BI139" s="26"/>
      <c r="BJ139" s="30"/>
      <c r="BK139" s="30"/>
      <c r="BL139" s="30"/>
      <c r="BM139" s="30"/>
      <c r="BN139" s="27" t="s">
        <v>69</v>
      </c>
      <c r="BO139" s="27" t="s">
        <v>70</v>
      </c>
    </row>
    <row r="140" spans="2:67" ht="12" customHeight="1">
      <c r="B140" s="96">
        <v>50</v>
      </c>
      <c r="C140" s="71"/>
      <c r="D140" s="96">
        <v>2</v>
      </c>
      <c r="E140" s="71"/>
      <c r="F140" s="71"/>
      <c r="G140" s="71"/>
      <c r="H140" s="71"/>
      <c r="I140" s="72"/>
      <c r="J140" s="83">
        <f>J136</f>
        <v>0.625</v>
      </c>
      <c r="K140" s="84"/>
      <c r="L140" s="84"/>
      <c r="M140" s="84"/>
      <c r="N140" s="85"/>
      <c r="O140" s="89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10" t="s">
        <v>22</v>
      </c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8"/>
      <c r="AW140" s="79"/>
      <c r="AX140" s="80"/>
      <c r="AY140" s="80" t="s">
        <v>21</v>
      </c>
      <c r="AZ140" s="80"/>
      <c r="BA140" s="119"/>
      <c r="BB140" s="71"/>
      <c r="BC140" s="72"/>
      <c r="BH140" s="28" t="str">
        <f>IF(ISBLANK(AW140),"0",IF(AW140&gt;AZ140,3,IF(AW140=AZ140,1,0)))</f>
        <v>0</v>
      </c>
      <c r="BI140" s="29" t="str">
        <f>IF(ISBLANK(AW140),"0",IF(AZ140&gt;AW140,3,IF(AZ140=AW140,1,0)))</f>
        <v>0</v>
      </c>
      <c r="BJ140" s="27"/>
      <c r="BK140" s="27"/>
      <c r="BL140" s="27"/>
      <c r="BM140" s="27"/>
      <c r="BN140" s="30">
        <f>IF(BH140=3,O140,AF140)</f>
        <v>0</v>
      </c>
      <c r="BO140" s="30">
        <f>IF(BH140=3,AF140,O140)</f>
        <v>0</v>
      </c>
    </row>
    <row r="141" spans="2:67" ht="12" customHeight="1" thickBot="1">
      <c r="B141" s="97"/>
      <c r="C141" s="73"/>
      <c r="D141" s="97"/>
      <c r="E141" s="73"/>
      <c r="F141" s="73"/>
      <c r="G141" s="73"/>
      <c r="H141" s="73"/>
      <c r="I141" s="74"/>
      <c r="J141" s="86"/>
      <c r="K141" s="87"/>
      <c r="L141" s="87"/>
      <c r="M141" s="87"/>
      <c r="N141" s="88"/>
      <c r="O141" s="75" t="s">
        <v>81</v>
      </c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11"/>
      <c r="AF141" s="77" t="s">
        <v>78</v>
      </c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8"/>
      <c r="AW141" s="81"/>
      <c r="AX141" s="82"/>
      <c r="AY141" s="82"/>
      <c r="AZ141" s="82"/>
      <c r="BA141" s="120"/>
      <c r="BB141" s="73"/>
      <c r="BC141" s="74"/>
      <c r="BH141" s="27"/>
      <c r="BI141" s="27"/>
      <c r="BJ141" s="26"/>
      <c r="BK141" s="27"/>
      <c r="BL141" s="27"/>
      <c r="BM141" s="27"/>
      <c r="BN141" s="27"/>
      <c r="BO141" s="27"/>
    </row>
    <row r="142" spans="60:67" ht="12" customHeight="1" thickBot="1">
      <c r="BH142" s="26"/>
      <c r="BI142" s="26"/>
      <c r="BJ142" s="30"/>
      <c r="BK142" s="30"/>
      <c r="BL142" s="30"/>
      <c r="BM142" s="30"/>
      <c r="BN142" s="27"/>
      <c r="BO142" s="27"/>
    </row>
    <row r="143" spans="2:67" ht="12" customHeight="1" thickBot="1">
      <c r="B143" s="117" t="s">
        <v>14</v>
      </c>
      <c r="C143" s="118"/>
      <c r="D143" s="114" t="s">
        <v>15</v>
      </c>
      <c r="E143" s="115"/>
      <c r="F143" s="115"/>
      <c r="G143" s="115"/>
      <c r="H143" s="115"/>
      <c r="I143" s="116"/>
      <c r="J143" s="114" t="s">
        <v>18</v>
      </c>
      <c r="K143" s="115"/>
      <c r="L143" s="115"/>
      <c r="M143" s="115"/>
      <c r="N143" s="116"/>
      <c r="O143" s="114" t="s">
        <v>54</v>
      </c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5"/>
      <c r="AH143" s="115"/>
      <c r="AI143" s="115"/>
      <c r="AJ143" s="115"/>
      <c r="AK143" s="115"/>
      <c r="AL143" s="115"/>
      <c r="AM143" s="115"/>
      <c r="AN143" s="115"/>
      <c r="AO143" s="115"/>
      <c r="AP143" s="115"/>
      <c r="AQ143" s="115"/>
      <c r="AR143" s="115"/>
      <c r="AS143" s="115"/>
      <c r="AT143" s="115"/>
      <c r="AU143" s="115"/>
      <c r="AV143" s="116"/>
      <c r="AW143" s="114" t="s">
        <v>23</v>
      </c>
      <c r="AX143" s="115"/>
      <c r="AY143" s="115"/>
      <c r="AZ143" s="115"/>
      <c r="BA143" s="116"/>
      <c r="BB143" s="114" t="s">
        <v>20</v>
      </c>
      <c r="BC143" s="121"/>
      <c r="BH143" s="26"/>
      <c r="BI143" s="26"/>
      <c r="BJ143" s="30"/>
      <c r="BK143" s="30"/>
      <c r="BL143" s="30"/>
      <c r="BM143" s="30"/>
      <c r="BN143" s="27" t="s">
        <v>69</v>
      </c>
      <c r="BO143" s="27" t="s">
        <v>70</v>
      </c>
    </row>
    <row r="144" spans="2:67" ht="12" customHeight="1">
      <c r="B144" s="96">
        <v>51</v>
      </c>
      <c r="C144" s="72"/>
      <c r="D144" s="96">
        <v>3</v>
      </c>
      <c r="E144" s="71"/>
      <c r="F144" s="71"/>
      <c r="G144" s="71"/>
      <c r="H144" s="71"/>
      <c r="I144" s="72"/>
      <c r="J144" s="83">
        <v>0.625</v>
      </c>
      <c r="K144" s="84"/>
      <c r="L144" s="84"/>
      <c r="M144" s="84"/>
      <c r="N144" s="85"/>
      <c r="O144" s="89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10" t="s">
        <v>22</v>
      </c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8"/>
      <c r="AW144" s="79"/>
      <c r="AX144" s="80"/>
      <c r="AY144" s="80" t="s">
        <v>21</v>
      </c>
      <c r="AZ144" s="80"/>
      <c r="BA144" s="119"/>
      <c r="BB144" s="71"/>
      <c r="BC144" s="72"/>
      <c r="BH144" s="28" t="str">
        <f>IF(ISBLANK(AW144),"0",IF(AW144&gt;AZ144,3,IF(AW144=AZ144,1,0)))</f>
        <v>0</v>
      </c>
      <c r="BI144" s="29" t="str">
        <f>IF(ISBLANK(AW144),"0",IF(AZ144&gt;AW144,3,IF(AZ144=AW144,1,0)))</f>
        <v>0</v>
      </c>
      <c r="BJ144" s="27"/>
      <c r="BK144" s="27"/>
      <c r="BL144" s="27"/>
      <c r="BM144" s="27"/>
      <c r="BN144" s="30">
        <f>IF(BH144=3,O144,AF144)</f>
        <v>0</v>
      </c>
      <c r="BO144" s="30">
        <f>IF(BH144=3,AF144,O144)</f>
        <v>0</v>
      </c>
    </row>
    <row r="145" spans="2:67" s="9" customFormat="1" ht="12" customHeight="1" thickBot="1">
      <c r="B145" s="97"/>
      <c r="C145" s="74"/>
      <c r="D145" s="97"/>
      <c r="E145" s="73"/>
      <c r="F145" s="73"/>
      <c r="G145" s="73"/>
      <c r="H145" s="73"/>
      <c r="I145" s="74"/>
      <c r="J145" s="86"/>
      <c r="K145" s="87"/>
      <c r="L145" s="87"/>
      <c r="M145" s="87"/>
      <c r="N145" s="88"/>
      <c r="O145" s="75" t="s">
        <v>31</v>
      </c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11"/>
      <c r="AF145" s="77" t="s">
        <v>35</v>
      </c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8"/>
      <c r="AW145" s="81"/>
      <c r="AX145" s="82"/>
      <c r="AY145" s="82"/>
      <c r="AZ145" s="82"/>
      <c r="BA145" s="120"/>
      <c r="BB145" s="73"/>
      <c r="BC145" s="74"/>
      <c r="BH145" s="27"/>
      <c r="BI145" s="27"/>
      <c r="BJ145" s="26"/>
      <c r="BK145" s="27"/>
      <c r="BL145" s="27"/>
      <c r="BM145" s="27"/>
      <c r="BN145" s="27"/>
      <c r="BO145" s="27"/>
    </row>
    <row r="146" spans="16:67" ht="12" customHeight="1"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BH146" s="26"/>
      <c r="BI146" s="26"/>
      <c r="BJ146" s="30"/>
      <c r="BK146" s="30"/>
      <c r="BL146" s="30"/>
      <c r="BM146" s="30"/>
      <c r="BN146" s="27"/>
      <c r="BO146" s="27"/>
    </row>
    <row r="147" spans="60:67" ht="12" customHeight="1" thickBot="1">
      <c r="BH147" s="26"/>
      <c r="BI147" s="26"/>
      <c r="BJ147" s="30"/>
      <c r="BK147" s="30"/>
      <c r="BL147" s="30"/>
      <c r="BM147" s="30"/>
      <c r="BN147" s="27"/>
      <c r="BO147" s="27"/>
    </row>
    <row r="148" spans="2:67" ht="12" customHeight="1" thickBot="1">
      <c r="B148" s="117" t="s">
        <v>14</v>
      </c>
      <c r="C148" s="118"/>
      <c r="D148" s="114" t="s">
        <v>15</v>
      </c>
      <c r="E148" s="115"/>
      <c r="F148" s="115"/>
      <c r="G148" s="115"/>
      <c r="H148" s="115"/>
      <c r="I148" s="116"/>
      <c r="J148" s="114" t="s">
        <v>18</v>
      </c>
      <c r="K148" s="115"/>
      <c r="L148" s="115"/>
      <c r="M148" s="115"/>
      <c r="N148" s="116"/>
      <c r="O148" s="114" t="s">
        <v>54</v>
      </c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  <c r="AL148" s="115"/>
      <c r="AM148" s="115"/>
      <c r="AN148" s="115"/>
      <c r="AO148" s="115"/>
      <c r="AP148" s="115"/>
      <c r="AQ148" s="115"/>
      <c r="AR148" s="115"/>
      <c r="AS148" s="115"/>
      <c r="AT148" s="115"/>
      <c r="AU148" s="115"/>
      <c r="AV148" s="116"/>
      <c r="AW148" s="114" t="s">
        <v>23</v>
      </c>
      <c r="AX148" s="115"/>
      <c r="AY148" s="115"/>
      <c r="AZ148" s="115"/>
      <c r="BA148" s="116"/>
      <c r="BB148" s="114" t="s">
        <v>20</v>
      </c>
      <c r="BC148" s="121"/>
      <c r="BH148" s="26"/>
      <c r="BI148" s="26"/>
      <c r="BJ148" s="30"/>
      <c r="BK148" s="30"/>
      <c r="BL148" s="30"/>
      <c r="BM148" s="30"/>
      <c r="BN148" s="27" t="s">
        <v>69</v>
      </c>
      <c r="BO148" s="27" t="s">
        <v>70</v>
      </c>
    </row>
    <row r="149" spans="2:67" ht="12" customHeight="1">
      <c r="B149" s="96">
        <v>52</v>
      </c>
      <c r="C149" s="71"/>
      <c r="D149" s="96">
        <v>3</v>
      </c>
      <c r="E149" s="71"/>
      <c r="F149" s="71"/>
      <c r="G149" s="71"/>
      <c r="H149" s="71"/>
      <c r="I149" s="72"/>
      <c r="J149" s="83">
        <v>0.642361111111111</v>
      </c>
      <c r="K149" s="84"/>
      <c r="L149" s="84"/>
      <c r="M149" s="84"/>
      <c r="N149" s="85"/>
      <c r="O149" s="89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10" t="s">
        <v>22</v>
      </c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8"/>
      <c r="AW149" s="79"/>
      <c r="AX149" s="80"/>
      <c r="AY149" s="80" t="s">
        <v>21</v>
      </c>
      <c r="AZ149" s="80"/>
      <c r="BA149" s="119"/>
      <c r="BB149" s="71"/>
      <c r="BC149" s="72"/>
      <c r="BH149" s="28" t="str">
        <f>IF(ISBLANK(AW149),"0",IF(AW149&gt;AZ149,3,IF(AW149=AZ149,1,0)))</f>
        <v>0</v>
      </c>
      <c r="BI149" s="29" t="str">
        <f>IF(ISBLANK(AW149),"0",IF(AZ149&gt;AW149,3,IF(AZ149=AW149,1,0)))</f>
        <v>0</v>
      </c>
      <c r="BJ149" s="27"/>
      <c r="BK149" s="27"/>
      <c r="BL149" s="27"/>
      <c r="BM149" s="27"/>
      <c r="BN149" s="30">
        <f>IF(BH149=3,O149,AF149)</f>
        <v>0</v>
      </c>
      <c r="BO149" s="30">
        <f>IF(BH149=3,AF149,O149)</f>
        <v>0</v>
      </c>
    </row>
    <row r="150" spans="2:67" ht="12" customHeight="1" thickBot="1">
      <c r="B150" s="97"/>
      <c r="C150" s="73"/>
      <c r="D150" s="97"/>
      <c r="E150" s="73"/>
      <c r="F150" s="73"/>
      <c r="G150" s="73"/>
      <c r="H150" s="73"/>
      <c r="I150" s="74"/>
      <c r="J150" s="86"/>
      <c r="K150" s="87"/>
      <c r="L150" s="87"/>
      <c r="M150" s="87"/>
      <c r="N150" s="88"/>
      <c r="O150" s="75" t="s">
        <v>55</v>
      </c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11"/>
      <c r="AF150" s="77" t="s">
        <v>56</v>
      </c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8"/>
      <c r="AW150" s="81"/>
      <c r="AX150" s="82"/>
      <c r="AY150" s="82"/>
      <c r="AZ150" s="82"/>
      <c r="BA150" s="120"/>
      <c r="BB150" s="73"/>
      <c r="BC150" s="74"/>
      <c r="BH150" s="27"/>
      <c r="BI150" s="27"/>
      <c r="BJ150" s="26"/>
      <c r="BK150" s="27"/>
      <c r="BL150" s="27"/>
      <c r="BM150" s="27"/>
      <c r="BN150" s="27"/>
      <c r="BO150" s="27"/>
    </row>
    <row r="151" spans="16:67" ht="12" customHeight="1">
      <c r="P151" s="66" t="s">
        <v>113</v>
      </c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BH151" s="26"/>
      <c r="BI151" s="26"/>
      <c r="BJ151" s="30"/>
      <c r="BK151" s="30"/>
      <c r="BL151" s="30"/>
      <c r="BM151" s="30"/>
      <c r="BN151" s="27"/>
      <c r="BO151" s="27"/>
    </row>
    <row r="152" spans="60:67" ht="12" customHeight="1" thickBot="1">
      <c r="BH152" s="26"/>
      <c r="BI152" s="26"/>
      <c r="BJ152" s="30"/>
      <c r="BK152" s="30"/>
      <c r="BL152" s="30"/>
      <c r="BM152" s="30"/>
      <c r="BN152" s="27"/>
      <c r="BO152" s="27"/>
    </row>
    <row r="153" spans="2:67" ht="12" customHeight="1" thickBot="1">
      <c r="B153" s="117" t="s">
        <v>14</v>
      </c>
      <c r="C153" s="118"/>
      <c r="D153" s="114" t="s">
        <v>15</v>
      </c>
      <c r="E153" s="115"/>
      <c r="F153" s="115"/>
      <c r="G153" s="115"/>
      <c r="H153" s="115"/>
      <c r="I153" s="116"/>
      <c r="J153" s="114" t="s">
        <v>18</v>
      </c>
      <c r="K153" s="115"/>
      <c r="L153" s="115"/>
      <c r="M153" s="115"/>
      <c r="N153" s="116"/>
      <c r="O153" s="114" t="s">
        <v>57</v>
      </c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15"/>
      <c r="AG153" s="115"/>
      <c r="AH153" s="115"/>
      <c r="AI153" s="115"/>
      <c r="AJ153" s="115"/>
      <c r="AK153" s="115"/>
      <c r="AL153" s="115"/>
      <c r="AM153" s="115"/>
      <c r="AN153" s="115"/>
      <c r="AO153" s="115"/>
      <c r="AP153" s="115"/>
      <c r="AQ153" s="115"/>
      <c r="AR153" s="115"/>
      <c r="AS153" s="115"/>
      <c r="AT153" s="115"/>
      <c r="AU153" s="115"/>
      <c r="AV153" s="116"/>
      <c r="AW153" s="114" t="s">
        <v>23</v>
      </c>
      <c r="AX153" s="115"/>
      <c r="AY153" s="115"/>
      <c r="AZ153" s="115"/>
      <c r="BA153" s="116"/>
      <c r="BB153" s="114" t="s">
        <v>20</v>
      </c>
      <c r="BC153" s="121"/>
      <c r="BH153" s="26"/>
      <c r="BI153" s="26"/>
      <c r="BJ153" s="30"/>
      <c r="BK153" s="30"/>
      <c r="BL153" s="30"/>
      <c r="BM153" s="30"/>
      <c r="BN153" s="27" t="s">
        <v>69</v>
      </c>
      <c r="BO153" s="27" t="s">
        <v>70</v>
      </c>
    </row>
    <row r="154" spans="2:67" ht="12" customHeight="1">
      <c r="B154" s="96">
        <v>53</v>
      </c>
      <c r="C154" s="72"/>
      <c r="D154" s="96">
        <v>1</v>
      </c>
      <c r="E154" s="71"/>
      <c r="F154" s="71"/>
      <c r="G154" s="71"/>
      <c r="H154" s="71"/>
      <c r="I154" s="72"/>
      <c r="J154" s="83">
        <v>0.642361111111111</v>
      </c>
      <c r="K154" s="84"/>
      <c r="L154" s="84"/>
      <c r="M154" s="84"/>
      <c r="N154" s="85"/>
      <c r="O154" s="89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10" t="s">
        <v>22</v>
      </c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8"/>
      <c r="AW154" s="79"/>
      <c r="AX154" s="80"/>
      <c r="AY154" s="80" t="s">
        <v>21</v>
      </c>
      <c r="AZ154" s="80"/>
      <c r="BA154" s="119"/>
      <c r="BB154" s="71"/>
      <c r="BC154" s="72"/>
      <c r="BH154" s="28" t="str">
        <f>IF(ISBLANK(AW154),"0",IF(AW154&gt;AZ154,3,IF(AW154=AZ154,1,0)))</f>
        <v>0</v>
      </c>
      <c r="BI154" s="29" t="str">
        <f>IF(ISBLANK(AW154),"0",IF(AZ154&gt;AW154,3,IF(AZ154=AW154,1,0)))</f>
        <v>0</v>
      </c>
      <c r="BJ154" s="27"/>
      <c r="BK154" s="27"/>
      <c r="BL154" s="27"/>
      <c r="BM154" s="27"/>
      <c r="BN154" s="30">
        <f>IF(BH154=3,O154,AF154)</f>
        <v>0</v>
      </c>
      <c r="BO154" s="30">
        <f>IF(BH154=3,AF154,O154)</f>
        <v>0</v>
      </c>
    </row>
    <row r="155" spans="2:67" s="9" customFormat="1" ht="12" customHeight="1" thickBot="1">
      <c r="B155" s="97"/>
      <c r="C155" s="74"/>
      <c r="D155" s="97"/>
      <c r="E155" s="73"/>
      <c r="F155" s="73"/>
      <c r="G155" s="73"/>
      <c r="H155" s="73"/>
      <c r="I155" s="74"/>
      <c r="J155" s="86"/>
      <c r="K155" s="87"/>
      <c r="L155" s="87"/>
      <c r="M155" s="87"/>
      <c r="N155" s="88"/>
      <c r="O155" s="75" t="s">
        <v>82</v>
      </c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11"/>
      <c r="AF155" s="77" t="s">
        <v>102</v>
      </c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8"/>
      <c r="AW155" s="81"/>
      <c r="AX155" s="82"/>
      <c r="AY155" s="82"/>
      <c r="AZ155" s="82"/>
      <c r="BA155" s="120"/>
      <c r="BB155" s="73"/>
      <c r="BC155" s="74"/>
      <c r="BH155" s="27"/>
      <c r="BI155" s="27"/>
      <c r="BJ155" s="26"/>
      <c r="BK155" s="27"/>
      <c r="BL155" s="27"/>
      <c r="BM155" s="27"/>
      <c r="BN155" s="27"/>
      <c r="BO155" s="27"/>
    </row>
    <row r="156" spans="16:67" ht="12" customHeight="1">
      <c r="P156" s="66" t="s">
        <v>112</v>
      </c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BH156" s="26"/>
      <c r="BI156" s="26"/>
      <c r="BJ156" s="30"/>
      <c r="BK156" s="30"/>
      <c r="BL156" s="30"/>
      <c r="BM156" s="30"/>
      <c r="BN156" s="27"/>
      <c r="BO156" s="27"/>
    </row>
    <row r="157" spans="60:67" ht="12" customHeight="1" thickBot="1">
      <c r="BH157" s="26"/>
      <c r="BI157" s="26"/>
      <c r="BJ157" s="30"/>
      <c r="BK157" s="30"/>
      <c r="BL157" s="30"/>
      <c r="BM157" s="30"/>
      <c r="BN157" s="27"/>
      <c r="BO157" s="27"/>
    </row>
    <row r="158" spans="2:67" ht="12" customHeight="1" thickBot="1">
      <c r="B158" s="117" t="s">
        <v>14</v>
      </c>
      <c r="C158" s="118"/>
      <c r="D158" s="114" t="s">
        <v>15</v>
      </c>
      <c r="E158" s="115"/>
      <c r="F158" s="115"/>
      <c r="G158" s="115"/>
      <c r="H158" s="115"/>
      <c r="I158" s="116"/>
      <c r="J158" s="114" t="s">
        <v>18</v>
      </c>
      <c r="K158" s="115"/>
      <c r="L158" s="115"/>
      <c r="M158" s="115"/>
      <c r="N158" s="116"/>
      <c r="O158" s="114" t="s">
        <v>57</v>
      </c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  <c r="AG158" s="115"/>
      <c r="AH158" s="115"/>
      <c r="AI158" s="115"/>
      <c r="AJ158" s="115"/>
      <c r="AK158" s="115"/>
      <c r="AL158" s="115"/>
      <c r="AM158" s="115"/>
      <c r="AN158" s="115"/>
      <c r="AO158" s="115"/>
      <c r="AP158" s="115"/>
      <c r="AQ158" s="115"/>
      <c r="AR158" s="115"/>
      <c r="AS158" s="115"/>
      <c r="AT158" s="115"/>
      <c r="AU158" s="115"/>
      <c r="AV158" s="116"/>
      <c r="AW158" s="114" t="s">
        <v>23</v>
      </c>
      <c r="AX158" s="115"/>
      <c r="AY158" s="115"/>
      <c r="AZ158" s="115"/>
      <c r="BA158" s="116"/>
      <c r="BB158" s="114" t="s">
        <v>20</v>
      </c>
      <c r="BC158" s="121"/>
      <c r="BH158" s="26"/>
      <c r="BI158" s="26"/>
      <c r="BJ158" s="30"/>
      <c r="BK158" s="30"/>
      <c r="BL158" s="30"/>
      <c r="BM158" s="30"/>
      <c r="BN158" s="27" t="s">
        <v>69</v>
      </c>
      <c r="BO158" s="27" t="s">
        <v>70</v>
      </c>
    </row>
    <row r="159" spans="2:67" ht="12" customHeight="1">
      <c r="B159" s="96">
        <v>54</v>
      </c>
      <c r="C159" s="71"/>
      <c r="D159" s="96">
        <v>2</v>
      </c>
      <c r="E159" s="71"/>
      <c r="F159" s="71"/>
      <c r="G159" s="71"/>
      <c r="H159" s="71"/>
      <c r="I159" s="72"/>
      <c r="J159" s="83">
        <v>0.642361111111111</v>
      </c>
      <c r="K159" s="84"/>
      <c r="L159" s="84"/>
      <c r="M159" s="84"/>
      <c r="N159" s="85"/>
      <c r="O159" s="89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10" t="s">
        <v>22</v>
      </c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8"/>
      <c r="AW159" s="79"/>
      <c r="AX159" s="80"/>
      <c r="AY159" s="80" t="s">
        <v>21</v>
      </c>
      <c r="AZ159" s="80"/>
      <c r="BA159" s="119"/>
      <c r="BB159" s="71"/>
      <c r="BC159" s="72"/>
      <c r="BH159" s="28" t="str">
        <f>IF(ISBLANK(AW159),"0",IF(AW159&gt;AZ159,3,IF(AW159=AZ159,1,0)))</f>
        <v>0</v>
      </c>
      <c r="BI159" s="29" t="str">
        <f>IF(ISBLANK(AW159),"0",IF(AZ159&gt;AW159,3,IF(AZ159=AW159,1,0)))</f>
        <v>0</v>
      </c>
      <c r="BJ159" s="27"/>
      <c r="BK159" s="27"/>
      <c r="BL159" s="27"/>
      <c r="BM159" s="27"/>
      <c r="BN159" s="30">
        <f>IF(BH159=3,O159,AF159)</f>
        <v>0</v>
      </c>
      <c r="BO159" s="30">
        <f>IF(BH159=3,AF159,O159)</f>
        <v>0</v>
      </c>
    </row>
    <row r="160" spans="2:67" ht="12" customHeight="1" thickBot="1">
      <c r="B160" s="97"/>
      <c r="C160" s="73"/>
      <c r="D160" s="97"/>
      <c r="E160" s="73"/>
      <c r="F160" s="73"/>
      <c r="G160" s="73"/>
      <c r="H160" s="73"/>
      <c r="I160" s="74"/>
      <c r="J160" s="86"/>
      <c r="K160" s="87"/>
      <c r="L160" s="87"/>
      <c r="M160" s="87"/>
      <c r="N160" s="88"/>
      <c r="O160" s="75" t="s">
        <v>83</v>
      </c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11"/>
      <c r="AF160" s="77" t="s">
        <v>79</v>
      </c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8"/>
      <c r="AW160" s="81"/>
      <c r="AX160" s="82"/>
      <c r="AY160" s="82"/>
      <c r="AZ160" s="82"/>
      <c r="BA160" s="120"/>
      <c r="BB160" s="73"/>
      <c r="BC160" s="74"/>
      <c r="BH160" s="27"/>
      <c r="BI160" s="27"/>
      <c r="BJ160" s="26"/>
      <c r="BK160" s="27"/>
      <c r="BL160" s="27"/>
      <c r="BM160" s="27"/>
      <c r="BN160" s="27"/>
      <c r="BO160" s="27"/>
    </row>
    <row r="161" spans="16:67" ht="12" customHeight="1">
      <c r="P161" s="66" t="s">
        <v>112</v>
      </c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BH161" s="26"/>
      <c r="BI161" s="26"/>
      <c r="BJ161" s="30"/>
      <c r="BK161" s="30"/>
      <c r="BL161" s="30"/>
      <c r="BM161" s="30"/>
      <c r="BN161" s="27"/>
      <c r="BO161" s="27"/>
    </row>
    <row r="162" spans="60:67" ht="12" customHeight="1" thickBot="1">
      <c r="BH162" s="26"/>
      <c r="BI162" s="26"/>
      <c r="BJ162" s="30"/>
      <c r="BK162" s="30"/>
      <c r="BL162" s="30"/>
      <c r="BM162" s="30"/>
      <c r="BN162" s="27"/>
      <c r="BO162" s="27"/>
    </row>
    <row r="163" spans="2:67" ht="12" customHeight="1" thickBot="1">
      <c r="B163" s="99" t="s">
        <v>14</v>
      </c>
      <c r="C163" s="100"/>
      <c r="D163" s="90" t="s">
        <v>15</v>
      </c>
      <c r="E163" s="91"/>
      <c r="F163" s="91"/>
      <c r="G163" s="91"/>
      <c r="H163" s="91"/>
      <c r="I163" s="92"/>
      <c r="J163" s="90" t="s">
        <v>18</v>
      </c>
      <c r="K163" s="91"/>
      <c r="L163" s="91"/>
      <c r="M163" s="91"/>
      <c r="N163" s="92"/>
      <c r="O163" s="90" t="s">
        <v>92</v>
      </c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2"/>
      <c r="AW163" s="90" t="s">
        <v>23</v>
      </c>
      <c r="AX163" s="91"/>
      <c r="AY163" s="91"/>
      <c r="AZ163" s="91"/>
      <c r="BA163" s="92"/>
      <c r="BB163" s="90" t="s">
        <v>20</v>
      </c>
      <c r="BC163" s="93"/>
      <c r="BH163" s="26"/>
      <c r="BI163" s="26"/>
      <c r="BJ163" s="30"/>
      <c r="BK163" s="30"/>
      <c r="BL163" s="30"/>
      <c r="BM163" s="30"/>
      <c r="BN163" s="27" t="s">
        <v>69</v>
      </c>
      <c r="BO163" s="27" t="s">
        <v>70</v>
      </c>
    </row>
    <row r="164" spans="2:67" ht="12" customHeight="1">
      <c r="B164" s="96">
        <v>55</v>
      </c>
      <c r="C164" s="71"/>
      <c r="D164" s="96">
        <v>2</v>
      </c>
      <c r="E164" s="71"/>
      <c r="F164" s="71"/>
      <c r="G164" s="71"/>
      <c r="H164" s="71"/>
      <c r="I164" s="72"/>
      <c r="J164" s="83">
        <v>0.6597222222222222</v>
      </c>
      <c r="K164" s="84"/>
      <c r="L164" s="84"/>
      <c r="M164" s="84"/>
      <c r="N164" s="85"/>
      <c r="O164" s="89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10" t="s">
        <v>22</v>
      </c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8"/>
      <c r="AW164" s="79"/>
      <c r="AX164" s="80"/>
      <c r="AY164" s="80" t="s">
        <v>21</v>
      </c>
      <c r="AZ164" s="80"/>
      <c r="BA164" s="119"/>
      <c r="BB164" s="71"/>
      <c r="BC164" s="72"/>
      <c r="BH164" s="28" t="str">
        <f>IF(ISBLANK(AW164),"0",IF(AW164&gt;AZ164,3,IF(AW164=AZ164,1,0)))</f>
        <v>0</v>
      </c>
      <c r="BI164" s="29" t="str">
        <f>IF(ISBLANK(AW164),"0",IF(AZ164&gt;AW164,3,IF(AZ164=AW164,1,0)))</f>
        <v>0</v>
      </c>
      <c r="BJ164" s="27"/>
      <c r="BK164" s="27"/>
      <c r="BL164" s="27"/>
      <c r="BM164" s="27"/>
      <c r="BN164" s="30">
        <f>IF(BH164=3,O164,AF164)</f>
        <v>0</v>
      </c>
      <c r="BO164" s="30">
        <f>IF(BH164=3,AF164,O164)</f>
        <v>0</v>
      </c>
    </row>
    <row r="165" spans="2:67" ht="12" customHeight="1" thickBot="1">
      <c r="B165" s="97"/>
      <c r="C165" s="73"/>
      <c r="D165" s="97"/>
      <c r="E165" s="73"/>
      <c r="F165" s="73"/>
      <c r="G165" s="73"/>
      <c r="H165" s="73"/>
      <c r="I165" s="74"/>
      <c r="J165" s="86"/>
      <c r="K165" s="87"/>
      <c r="L165" s="87"/>
      <c r="M165" s="87"/>
      <c r="N165" s="88"/>
      <c r="O165" s="75" t="s">
        <v>103</v>
      </c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11"/>
      <c r="AF165" s="77" t="s">
        <v>104</v>
      </c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8"/>
      <c r="AW165" s="81"/>
      <c r="AX165" s="82"/>
      <c r="AY165" s="82"/>
      <c r="AZ165" s="82"/>
      <c r="BA165" s="120"/>
      <c r="BB165" s="73"/>
      <c r="BC165" s="74"/>
      <c r="BH165" s="27"/>
      <c r="BI165" s="27"/>
      <c r="BJ165" s="26"/>
      <c r="BK165" s="27"/>
      <c r="BL165" s="27"/>
      <c r="BM165" s="27"/>
      <c r="BN165" s="27"/>
      <c r="BO165" s="27"/>
    </row>
    <row r="166" spans="60:67" ht="12" customHeight="1" thickBot="1">
      <c r="BH166" s="26"/>
      <c r="BI166" s="26"/>
      <c r="BJ166" s="30"/>
      <c r="BK166" s="30"/>
      <c r="BL166" s="30"/>
      <c r="BM166" s="30"/>
      <c r="BN166" s="27"/>
      <c r="BO166" s="27"/>
    </row>
    <row r="167" spans="2:67" ht="12" customHeight="1" thickBot="1">
      <c r="B167" s="174" t="s">
        <v>14</v>
      </c>
      <c r="C167" s="175"/>
      <c r="D167" s="176" t="s">
        <v>15</v>
      </c>
      <c r="E167" s="177"/>
      <c r="F167" s="177"/>
      <c r="G167" s="177"/>
      <c r="H167" s="177"/>
      <c r="I167" s="178"/>
      <c r="J167" s="176" t="s">
        <v>18</v>
      </c>
      <c r="K167" s="177"/>
      <c r="L167" s="177"/>
      <c r="M167" s="177"/>
      <c r="N167" s="178"/>
      <c r="O167" s="176" t="s">
        <v>91</v>
      </c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7"/>
      <c r="AA167" s="177"/>
      <c r="AB167" s="177"/>
      <c r="AC167" s="177"/>
      <c r="AD167" s="177"/>
      <c r="AE167" s="177"/>
      <c r="AF167" s="177"/>
      <c r="AG167" s="177"/>
      <c r="AH167" s="177"/>
      <c r="AI167" s="177"/>
      <c r="AJ167" s="177"/>
      <c r="AK167" s="177"/>
      <c r="AL167" s="177"/>
      <c r="AM167" s="177"/>
      <c r="AN167" s="177"/>
      <c r="AO167" s="177"/>
      <c r="AP167" s="177"/>
      <c r="AQ167" s="177"/>
      <c r="AR167" s="177"/>
      <c r="AS167" s="177"/>
      <c r="AT167" s="177"/>
      <c r="AU167" s="177"/>
      <c r="AV167" s="178"/>
      <c r="AW167" s="176" t="s">
        <v>23</v>
      </c>
      <c r="AX167" s="177"/>
      <c r="AY167" s="177"/>
      <c r="AZ167" s="177"/>
      <c r="BA167" s="178"/>
      <c r="BB167" s="176" t="s">
        <v>20</v>
      </c>
      <c r="BC167" s="179"/>
      <c r="BH167" s="26"/>
      <c r="BI167" s="26"/>
      <c r="BJ167" s="30"/>
      <c r="BK167" s="30"/>
      <c r="BL167" s="30"/>
      <c r="BM167" s="30"/>
      <c r="BN167" s="27" t="s">
        <v>69</v>
      </c>
      <c r="BO167" s="27" t="s">
        <v>70</v>
      </c>
    </row>
    <row r="168" spans="2:67" ht="12" customHeight="1">
      <c r="B168" s="96">
        <v>56</v>
      </c>
      <c r="C168" s="71"/>
      <c r="D168" s="96">
        <v>1</v>
      </c>
      <c r="E168" s="71"/>
      <c r="F168" s="71"/>
      <c r="G168" s="71"/>
      <c r="H168" s="71"/>
      <c r="I168" s="72"/>
      <c r="J168" s="83">
        <v>0.6770833333333334</v>
      </c>
      <c r="K168" s="84"/>
      <c r="L168" s="84"/>
      <c r="M168" s="84"/>
      <c r="N168" s="85"/>
      <c r="O168" s="89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10" t="s">
        <v>22</v>
      </c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8"/>
      <c r="AW168" s="79"/>
      <c r="AX168" s="80"/>
      <c r="AY168" s="80" t="s">
        <v>21</v>
      </c>
      <c r="AZ168" s="80"/>
      <c r="BA168" s="119"/>
      <c r="BB168" s="71"/>
      <c r="BC168" s="72"/>
      <c r="BH168" s="28" t="str">
        <f>IF(ISBLANK(AW168),"0",IF(AW168&gt;AZ168,3,IF(AW168=AZ168,1,0)))</f>
        <v>0</v>
      </c>
      <c r="BI168" s="29" t="str">
        <f>IF(ISBLANK(AW168),"0",IF(AZ168&gt;AW168,3,IF(AZ168=AW168,1,0)))</f>
        <v>0</v>
      </c>
      <c r="BJ168" s="27"/>
      <c r="BK168" s="27"/>
      <c r="BL168" s="27"/>
      <c r="BM168" s="27"/>
      <c r="BN168" s="30">
        <f>IF(BH168=3,O168,AF168)</f>
        <v>0</v>
      </c>
      <c r="BO168" s="30">
        <f>IF(BH168=3,AF168,O168)</f>
        <v>0</v>
      </c>
    </row>
    <row r="169" spans="2:65" ht="12" customHeight="1" thickBot="1">
      <c r="B169" s="97"/>
      <c r="C169" s="73"/>
      <c r="D169" s="97"/>
      <c r="E169" s="73"/>
      <c r="F169" s="73"/>
      <c r="G169" s="73"/>
      <c r="H169" s="73"/>
      <c r="I169" s="74"/>
      <c r="J169" s="86"/>
      <c r="K169" s="87"/>
      <c r="L169" s="87"/>
      <c r="M169" s="87"/>
      <c r="N169" s="88"/>
      <c r="O169" s="75" t="s">
        <v>105</v>
      </c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52"/>
      <c r="AF169" s="77" t="s">
        <v>106</v>
      </c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  <c r="AQ169" s="77"/>
      <c r="AR169" s="77"/>
      <c r="AS169" s="77"/>
      <c r="AT169" s="77"/>
      <c r="AU169" s="77"/>
      <c r="AV169" s="180"/>
      <c r="AW169" s="81"/>
      <c r="AX169" s="82"/>
      <c r="AY169" s="82"/>
      <c r="AZ169" s="82"/>
      <c r="BA169" s="120"/>
      <c r="BB169" s="73"/>
      <c r="BC169" s="74"/>
      <c r="BJ169" s="49"/>
      <c r="BK169" s="50"/>
      <c r="BL169" s="50"/>
      <c r="BM169" s="50"/>
    </row>
    <row r="170" spans="61:66" ht="12" customHeight="1">
      <c r="BI170" s="49"/>
      <c r="BJ170" s="49"/>
      <c r="BK170" s="50"/>
      <c r="BL170" s="50"/>
      <c r="BM170" s="50"/>
      <c r="BN170" s="50"/>
    </row>
    <row r="171" spans="61:66" ht="12" customHeight="1">
      <c r="BI171" s="49"/>
      <c r="BJ171" s="49"/>
      <c r="BK171" s="50"/>
      <c r="BL171" s="50"/>
      <c r="BM171" s="50"/>
      <c r="BN171" s="50"/>
    </row>
    <row r="172" spans="61:66" ht="12" customHeight="1">
      <c r="BI172" s="49"/>
      <c r="BN172" s="50"/>
    </row>
    <row r="173" spans="61:66" ht="6.75" customHeight="1">
      <c r="BI173" s="49"/>
      <c r="BN173" s="50"/>
    </row>
    <row r="174" spans="2:57" ht="33">
      <c r="B174" s="109" t="s">
        <v>43</v>
      </c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09"/>
      <c r="AK174" s="109"/>
      <c r="AL174" s="109"/>
      <c r="AM174" s="109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</row>
    <row r="175" spans="2:67" ht="24">
      <c r="B175" s="110" t="s">
        <v>134</v>
      </c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  <c r="AA175" s="110"/>
      <c r="AB175" s="110"/>
      <c r="AC175" s="110"/>
      <c r="AD175" s="110"/>
      <c r="AE175" s="110"/>
      <c r="AF175" s="110"/>
      <c r="AG175" s="110"/>
      <c r="AH175" s="110"/>
      <c r="AI175" s="110"/>
      <c r="AJ175" s="110"/>
      <c r="AK175" s="110"/>
      <c r="AL175" s="110"/>
      <c r="AM175" s="110"/>
      <c r="AN175" s="110"/>
      <c r="AO175" s="110"/>
      <c r="AP175" s="110"/>
      <c r="AQ175" s="110"/>
      <c r="AR175" s="110"/>
      <c r="AS175" s="110"/>
      <c r="AT175" s="110"/>
      <c r="AU175" s="110"/>
      <c r="AV175" s="110"/>
      <c r="AW175" s="110"/>
      <c r="AX175" s="110"/>
      <c r="AY175" s="110"/>
      <c r="AZ175" s="110"/>
      <c r="BA175" s="110"/>
      <c r="BB175" s="110"/>
      <c r="BC175" s="110"/>
      <c r="BD175" s="110"/>
      <c r="BE175" s="110"/>
      <c r="BH175" s="33"/>
      <c r="BO175" s="33"/>
    </row>
    <row r="176" spans="2:67" s="33" customFormat="1" ht="24">
      <c r="B176" s="98" t="s">
        <v>99</v>
      </c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  <c r="BC176" s="98"/>
      <c r="BH176"/>
      <c r="BI176"/>
      <c r="BJ176"/>
      <c r="BK176"/>
      <c r="BL176"/>
      <c r="BM176"/>
      <c r="BN176"/>
      <c r="BO176"/>
    </row>
    <row r="177" ht="13.5" thickBot="1"/>
    <row r="178" spans="9:48" ht="25.5" customHeight="1">
      <c r="I178" s="192" t="s">
        <v>7</v>
      </c>
      <c r="J178" s="193"/>
      <c r="K178" s="193"/>
      <c r="L178" s="53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70"/>
    </row>
    <row r="179" spans="9:48" ht="25.5" customHeight="1">
      <c r="I179" s="94" t="s">
        <v>8</v>
      </c>
      <c r="J179" s="95"/>
      <c r="K179" s="95"/>
      <c r="L179" s="51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70"/>
    </row>
    <row r="180" spans="9:48" ht="25.5" customHeight="1">
      <c r="I180" s="94" t="s">
        <v>9</v>
      </c>
      <c r="J180" s="95"/>
      <c r="K180" s="95"/>
      <c r="L180" s="51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70"/>
    </row>
    <row r="181" spans="9:48" ht="25.5" customHeight="1">
      <c r="I181" s="94" t="s">
        <v>10</v>
      </c>
      <c r="J181" s="95"/>
      <c r="K181" s="95"/>
      <c r="L181" s="51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70"/>
    </row>
    <row r="182" spans="9:48" ht="25.5" customHeight="1">
      <c r="I182" s="94" t="s">
        <v>11</v>
      </c>
      <c r="J182" s="95"/>
      <c r="K182" s="95"/>
      <c r="L182" s="51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70"/>
    </row>
    <row r="183" spans="9:48" ht="25.5" customHeight="1">
      <c r="I183" s="94" t="s">
        <v>38</v>
      </c>
      <c r="J183" s="95"/>
      <c r="K183" s="95"/>
      <c r="L183" s="51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70"/>
    </row>
    <row r="184" spans="9:48" ht="25.5" customHeight="1">
      <c r="I184" s="94" t="s">
        <v>39</v>
      </c>
      <c r="J184" s="95"/>
      <c r="K184" s="95"/>
      <c r="L184" s="51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70"/>
    </row>
    <row r="185" spans="9:48" ht="25.5" customHeight="1">
      <c r="I185" s="94" t="s">
        <v>40</v>
      </c>
      <c r="J185" s="95"/>
      <c r="K185" s="95"/>
      <c r="L185" s="51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70"/>
    </row>
    <row r="186" spans="9:48" ht="25.5" customHeight="1">
      <c r="I186" s="94" t="s">
        <v>41</v>
      </c>
      <c r="J186" s="95"/>
      <c r="K186" s="95"/>
      <c r="L186" s="51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70"/>
    </row>
    <row r="187" spans="9:48" ht="25.5" customHeight="1">
      <c r="I187" s="94" t="s">
        <v>42</v>
      </c>
      <c r="J187" s="95"/>
      <c r="K187" s="95"/>
      <c r="L187" s="51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70"/>
    </row>
    <row r="188" spans="9:48" ht="25.5" customHeight="1">
      <c r="I188" s="94" t="s">
        <v>58</v>
      </c>
      <c r="J188" s="95"/>
      <c r="K188" s="95"/>
      <c r="L188" s="51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70"/>
    </row>
    <row r="189" spans="9:48" ht="25.5" customHeight="1">
      <c r="I189" s="94" t="s">
        <v>59</v>
      </c>
      <c r="J189" s="95"/>
      <c r="K189" s="95"/>
      <c r="L189" s="51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70"/>
    </row>
    <row r="190" spans="9:48" ht="25.5" customHeight="1">
      <c r="I190" s="94" t="s">
        <v>60</v>
      </c>
      <c r="J190" s="95"/>
      <c r="K190" s="95"/>
      <c r="L190" s="51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70"/>
    </row>
    <row r="191" spans="9:48" ht="25.5" customHeight="1">
      <c r="I191" s="94" t="s">
        <v>61</v>
      </c>
      <c r="J191" s="95"/>
      <c r="K191" s="95"/>
      <c r="L191" s="51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70"/>
    </row>
    <row r="192" spans="9:48" ht="25.5" customHeight="1">
      <c r="I192" s="94" t="s">
        <v>62</v>
      </c>
      <c r="J192" s="95"/>
      <c r="K192" s="95"/>
      <c r="L192" s="51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70"/>
    </row>
    <row r="193" spans="9:48" ht="25.5" customHeight="1">
      <c r="I193" s="94" t="s">
        <v>63</v>
      </c>
      <c r="J193" s="95"/>
      <c r="K193" s="95"/>
      <c r="L193" s="51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70"/>
    </row>
    <row r="194" spans="9:48" ht="25.5" customHeight="1">
      <c r="I194" s="94" t="s">
        <v>93</v>
      </c>
      <c r="J194" s="95"/>
      <c r="K194" s="95"/>
      <c r="L194" s="51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70"/>
    </row>
    <row r="195" spans="9:48" ht="25.5" customHeight="1">
      <c r="I195" s="94" t="s">
        <v>94</v>
      </c>
      <c r="J195" s="95"/>
      <c r="K195" s="95"/>
      <c r="L195" s="51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70"/>
    </row>
    <row r="196" spans="9:48" ht="25.5" customHeight="1">
      <c r="I196" s="94" t="s">
        <v>95</v>
      </c>
      <c r="J196" s="95"/>
      <c r="K196" s="95"/>
      <c r="L196" s="51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70"/>
    </row>
    <row r="197" spans="9:48" ht="25.5" customHeight="1" thickBot="1">
      <c r="I197" s="101" t="s">
        <v>96</v>
      </c>
      <c r="J197" s="102"/>
      <c r="K197" s="102"/>
      <c r="L197" s="54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4"/>
    </row>
  </sheetData>
  <sheetProtection/>
  <mergeCells count="879">
    <mergeCell ref="AG27:BC27"/>
    <mergeCell ref="AE23:AF23"/>
    <mergeCell ref="AE26:AF26"/>
    <mergeCell ref="AE24:AF24"/>
    <mergeCell ref="B16:C16"/>
    <mergeCell ref="B19:C19"/>
    <mergeCell ref="B17:C17"/>
    <mergeCell ref="B18:C18"/>
    <mergeCell ref="D27:Z27"/>
    <mergeCell ref="AE22:BC22"/>
    <mergeCell ref="AG23:BC23"/>
    <mergeCell ref="AG24:BC24"/>
    <mergeCell ref="AG25:BC25"/>
    <mergeCell ref="AG26:BC26"/>
    <mergeCell ref="AE15:BC15"/>
    <mergeCell ref="AE17:AF17"/>
    <mergeCell ref="AE16:AF16"/>
    <mergeCell ref="AE18:AF18"/>
    <mergeCell ref="AE19:AF19"/>
    <mergeCell ref="AG16:BC16"/>
    <mergeCell ref="B15:Z15"/>
    <mergeCell ref="X93:AB93"/>
    <mergeCell ref="P88:R88"/>
    <mergeCell ref="S88:T88"/>
    <mergeCell ref="V88:W88"/>
    <mergeCell ref="X88:Z88"/>
    <mergeCell ref="X87:Z87"/>
    <mergeCell ref="B88:C88"/>
    <mergeCell ref="D88:O88"/>
    <mergeCell ref="B86:C86"/>
    <mergeCell ref="AG17:BC17"/>
    <mergeCell ref="AG18:BC18"/>
    <mergeCell ref="AG19:BC19"/>
    <mergeCell ref="AG20:BC20"/>
    <mergeCell ref="D20:Z20"/>
    <mergeCell ref="D16:Z16"/>
    <mergeCell ref="D17:Z17"/>
    <mergeCell ref="D18:Z18"/>
    <mergeCell ref="D19:Z19"/>
    <mergeCell ref="AE20:AF20"/>
    <mergeCell ref="I193:K193"/>
    <mergeCell ref="M193:AV193"/>
    <mergeCell ref="I188:K188"/>
    <mergeCell ref="M188:AV188"/>
    <mergeCell ref="I189:K189"/>
    <mergeCell ref="M191:AV191"/>
    <mergeCell ref="I192:K192"/>
    <mergeCell ref="M192:AV192"/>
    <mergeCell ref="M189:AV189"/>
    <mergeCell ref="M190:AV190"/>
    <mergeCell ref="I178:K178"/>
    <mergeCell ref="I179:K179"/>
    <mergeCell ref="I180:K180"/>
    <mergeCell ref="I181:K181"/>
    <mergeCell ref="I185:K185"/>
    <mergeCell ref="M185:AV185"/>
    <mergeCell ref="M182:AV182"/>
    <mergeCell ref="M179:AV179"/>
    <mergeCell ref="M187:AV187"/>
    <mergeCell ref="I191:K191"/>
    <mergeCell ref="I187:K187"/>
    <mergeCell ref="I186:K186"/>
    <mergeCell ref="M186:AV186"/>
    <mergeCell ref="I182:K182"/>
    <mergeCell ref="I183:K183"/>
    <mergeCell ref="I184:K184"/>
    <mergeCell ref="M183:AV183"/>
    <mergeCell ref="M184:AV184"/>
    <mergeCell ref="I190:K190"/>
    <mergeCell ref="AY159:AY160"/>
    <mergeCell ref="AZ159:BA160"/>
    <mergeCell ref="BB159:BC160"/>
    <mergeCell ref="O160:AD160"/>
    <mergeCell ref="AF160:AV160"/>
    <mergeCell ref="M181:AV181"/>
    <mergeCell ref="AY164:AY165"/>
    <mergeCell ref="M178:AV178"/>
    <mergeCell ref="AZ164:BA165"/>
    <mergeCell ref="AW159:AX160"/>
    <mergeCell ref="O158:AV158"/>
    <mergeCell ref="AW158:BA158"/>
    <mergeCell ref="BB158:BC158"/>
    <mergeCell ref="B159:C160"/>
    <mergeCell ref="D159:I160"/>
    <mergeCell ref="J159:N160"/>
    <mergeCell ref="O159:AD159"/>
    <mergeCell ref="AF159:AV159"/>
    <mergeCell ref="B158:C158"/>
    <mergeCell ref="D158:I158"/>
    <mergeCell ref="J158:N158"/>
    <mergeCell ref="AW153:BA153"/>
    <mergeCell ref="BB153:BC153"/>
    <mergeCell ref="AZ154:BA155"/>
    <mergeCell ref="BB154:BC155"/>
    <mergeCell ref="O155:AD155"/>
    <mergeCell ref="AW154:AX155"/>
    <mergeCell ref="AY154:AY155"/>
    <mergeCell ref="AY140:AY141"/>
    <mergeCell ref="AZ140:BA141"/>
    <mergeCell ref="B154:C155"/>
    <mergeCell ref="D154:I155"/>
    <mergeCell ref="J154:N155"/>
    <mergeCell ref="AW140:AX141"/>
    <mergeCell ref="AY149:AY150"/>
    <mergeCell ref="AZ149:BA150"/>
    <mergeCell ref="AF155:AV155"/>
    <mergeCell ref="AW149:AX150"/>
    <mergeCell ref="BB140:BC141"/>
    <mergeCell ref="B153:C153"/>
    <mergeCell ref="D153:I153"/>
    <mergeCell ref="J153:N153"/>
    <mergeCell ref="O153:AV153"/>
    <mergeCell ref="B140:C141"/>
    <mergeCell ref="D140:I141"/>
    <mergeCell ref="J140:N141"/>
    <mergeCell ref="O140:AD140"/>
    <mergeCell ref="AF140:AV140"/>
    <mergeCell ref="B139:C139"/>
    <mergeCell ref="D139:I139"/>
    <mergeCell ref="J139:N139"/>
    <mergeCell ref="O139:AV139"/>
    <mergeCell ref="AW139:BA139"/>
    <mergeCell ref="BB139:BC139"/>
    <mergeCell ref="O137:AD137"/>
    <mergeCell ref="AW136:AX137"/>
    <mergeCell ref="AY136:AY137"/>
    <mergeCell ref="AZ136:BA137"/>
    <mergeCell ref="BB136:BC137"/>
    <mergeCell ref="AF137:AV137"/>
    <mergeCell ref="BB135:BC135"/>
    <mergeCell ref="O141:AD141"/>
    <mergeCell ref="AF141:AV141"/>
    <mergeCell ref="B144:C145"/>
    <mergeCell ref="D144:I145"/>
    <mergeCell ref="B136:C137"/>
    <mergeCell ref="D136:I137"/>
    <mergeCell ref="J136:N137"/>
    <mergeCell ref="O136:AD136"/>
    <mergeCell ref="AF136:AV136"/>
    <mergeCell ref="BB149:BC150"/>
    <mergeCell ref="O150:AD150"/>
    <mergeCell ref="AF150:AV150"/>
    <mergeCell ref="B135:C135"/>
    <mergeCell ref="D135:I135"/>
    <mergeCell ref="J135:N135"/>
    <mergeCell ref="O135:AV135"/>
    <mergeCell ref="AW135:BA135"/>
    <mergeCell ref="B149:C150"/>
    <mergeCell ref="D149:I150"/>
    <mergeCell ref="B148:C148"/>
    <mergeCell ref="D148:I148"/>
    <mergeCell ref="J148:N148"/>
    <mergeCell ref="O148:AV148"/>
    <mergeCell ref="AW148:BA148"/>
    <mergeCell ref="J149:N150"/>
    <mergeCell ref="O149:AD149"/>
    <mergeCell ref="BB148:BC148"/>
    <mergeCell ref="AW144:AX145"/>
    <mergeCell ref="AY144:AY145"/>
    <mergeCell ref="AZ144:BA145"/>
    <mergeCell ref="BB144:BC145"/>
    <mergeCell ref="O145:AD145"/>
    <mergeCell ref="AF145:AV145"/>
    <mergeCell ref="B112:C112"/>
    <mergeCell ref="D112:I112"/>
    <mergeCell ref="J112:N112"/>
    <mergeCell ref="O112:AV112"/>
    <mergeCell ref="B113:C114"/>
    <mergeCell ref="D113:I114"/>
    <mergeCell ref="J113:N114"/>
    <mergeCell ref="O114:AD114"/>
    <mergeCell ref="O113:AD113"/>
    <mergeCell ref="AY104:AY105"/>
    <mergeCell ref="AZ104:BA105"/>
    <mergeCell ref="BB104:BC105"/>
    <mergeCell ref="O105:AD105"/>
    <mergeCell ref="AF105:AV105"/>
    <mergeCell ref="AW112:BA112"/>
    <mergeCell ref="AZ108:BA109"/>
    <mergeCell ref="BB108:BC109"/>
    <mergeCell ref="AF108:AV108"/>
    <mergeCell ref="BB107:BC107"/>
    <mergeCell ref="B104:C105"/>
    <mergeCell ref="D104:I105"/>
    <mergeCell ref="J104:N105"/>
    <mergeCell ref="O104:AD104"/>
    <mergeCell ref="AF104:AV104"/>
    <mergeCell ref="AW104:AX105"/>
    <mergeCell ref="BB100:BC101"/>
    <mergeCell ref="B103:C103"/>
    <mergeCell ref="D103:I103"/>
    <mergeCell ref="J103:N103"/>
    <mergeCell ref="O103:AV103"/>
    <mergeCell ref="AW103:BA103"/>
    <mergeCell ref="BB103:BC103"/>
    <mergeCell ref="B100:C101"/>
    <mergeCell ref="D100:I101"/>
    <mergeCell ref="J100:N101"/>
    <mergeCell ref="O100:AD100"/>
    <mergeCell ref="AF100:AV100"/>
    <mergeCell ref="AW100:AX101"/>
    <mergeCell ref="H93:L93"/>
    <mergeCell ref="U93:V93"/>
    <mergeCell ref="AL93:AP93"/>
    <mergeCell ref="J99:N99"/>
    <mergeCell ref="AF101:AV101"/>
    <mergeCell ref="V87:W87"/>
    <mergeCell ref="BB99:BC99"/>
    <mergeCell ref="AE88:AF88"/>
    <mergeCell ref="O99:AV99"/>
    <mergeCell ref="AS87:AU87"/>
    <mergeCell ref="AV87:AW87"/>
    <mergeCell ref="AY87:AZ87"/>
    <mergeCell ref="X84:Z84"/>
    <mergeCell ref="AG87:AR87"/>
    <mergeCell ref="B84:O84"/>
    <mergeCell ref="P84:R84"/>
    <mergeCell ref="BA84:BC84"/>
    <mergeCell ref="B87:C87"/>
    <mergeCell ref="D87:O87"/>
    <mergeCell ref="P87:R87"/>
    <mergeCell ref="AE84:AR84"/>
    <mergeCell ref="S87:T87"/>
    <mergeCell ref="BA85:BC85"/>
    <mergeCell ref="AS84:AU84"/>
    <mergeCell ref="AV84:AZ84"/>
    <mergeCell ref="AE87:AF87"/>
    <mergeCell ref="BA87:BC87"/>
    <mergeCell ref="AY85:AZ85"/>
    <mergeCell ref="AV86:AW86"/>
    <mergeCell ref="D86:O86"/>
    <mergeCell ref="P86:R86"/>
    <mergeCell ref="S86:T86"/>
    <mergeCell ref="V86:W86"/>
    <mergeCell ref="X86:Z86"/>
    <mergeCell ref="AS86:AU86"/>
    <mergeCell ref="AG86:AR86"/>
    <mergeCell ref="V85:W85"/>
    <mergeCell ref="X85:Z85"/>
    <mergeCell ref="AE85:AF85"/>
    <mergeCell ref="AG85:AR85"/>
    <mergeCell ref="AS85:AU85"/>
    <mergeCell ref="AV85:AW85"/>
    <mergeCell ref="BB130:BC130"/>
    <mergeCell ref="AE86:AF86"/>
    <mergeCell ref="AY86:AZ86"/>
    <mergeCell ref="BA86:BC86"/>
    <mergeCell ref="AS88:AU88"/>
    <mergeCell ref="AV88:AW88"/>
    <mergeCell ref="AG88:AR88"/>
    <mergeCell ref="AY88:AZ88"/>
    <mergeCell ref="BA88:BC88"/>
    <mergeCell ref="BB125:BC125"/>
    <mergeCell ref="BB61:BC61"/>
    <mergeCell ref="D62:F62"/>
    <mergeCell ref="G62:I62"/>
    <mergeCell ref="J62:N62"/>
    <mergeCell ref="O62:AD62"/>
    <mergeCell ref="AF62:AV62"/>
    <mergeCell ref="AW62:AX62"/>
    <mergeCell ref="AZ62:BA62"/>
    <mergeCell ref="BB62:BC62"/>
    <mergeCell ref="AZ60:BA60"/>
    <mergeCell ref="BB60:BC60"/>
    <mergeCell ref="D59:F59"/>
    <mergeCell ref="D61:F61"/>
    <mergeCell ref="G61:I61"/>
    <mergeCell ref="J61:N61"/>
    <mergeCell ref="O61:AD61"/>
    <mergeCell ref="AF61:AV61"/>
    <mergeCell ref="AW61:AX61"/>
    <mergeCell ref="AZ61:BA61"/>
    <mergeCell ref="D60:F60"/>
    <mergeCell ref="G60:I60"/>
    <mergeCell ref="J60:N60"/>
    <mergeCell ref="O60:AD60"/>
    <mergeCell ref="AF60:AV60"/>
    <mergeCell ref="AW60:AX60"/>
    <mergeCell ref="AW59:AX59"/>
    <mergeCell ref="B55:C55"/>
    <mergeCell ref="B56:C56"/>
    <mergeCell ref="D55:F55"/>
    <mergeCell ref="G55:I55"/>
    <mergeCell ref="J55:N55"/>
    <mergeCell ref="D58:F58"/>
    <mergeCell ref="G58:I58"/>
    <mergeCell ref="J58:N58"/>
    <mergeCell ref="O58:AD58"/>
    <mergeCell ref="AF58:AV58"/>
    <mergeCell ref="G59:I59"/>
    <mergeCell ref="J59:N59"/>
    <mergeCell ref="O59:AD59"/>
    <mergeCell ref="AF59:AV59"/>
    <mergeCell ref="J50:N50"/>
    <mergeCell ref="O50:AV50"/>
    <mergeCell ref="AF51:AV51"/>
    <mergeCell ref="AF52:AV52"/>
    <mergeCell ref="AF53:AV53"/>
    <mergeCell ref="D57:F57"/>
    <mergeCell ref="G57:I57"/>
    <mergeCell ref="J57:N57"/>
    <mergeCell ref="O57:AD57"/>
    <mergeCell ref="B50:I50"/>
    <mergeCell ref="O56:AD56"/>
    <mergeCell ref="O55:AD55"/>
    <mergeCell ref="D23:Z23"/>
    <mergeCell ref="D24:Z24"/>
    <mergeCell ref="AZ168:BA169"/>
    <mergeCell ref="BB168:BC169"/>
    <mergeCell ref="D130:I130"/>
    <mergeCell ref="D131:I132"/>
    <mergeCell ref="BB112:BC112"/>
    <mergeCell ref="AF113:AV113"/>
    <mergeCell ref="AW113:AX114"/>
    <mergeCell ref="AY113:AY114"/>
    <mergeCell ref="B130:C130"/>
    <mergeCell ref="J130:N130"/>
    <mergeCell ref="O169:AD169"/>
    <mergeCell ref="AF169:AV169"/>
    <mergeCell ref="AF114:AV114"/>
    <mergeCell ref="J167:N167"/>
    <mergeCell ref="O167:AV167"/>
    <mergeCell ref="B168:C169"/>
    <mergeCell ref="D168:I169"/>
    <mergeCell ref="O130:AV130"/>
    <mergeCell ref="B99:C99"/>
    <mergeCell ref="B167:C167"/>
    <mergeCell ref="D167:I167"/>
    <mergeCell ref="AW167:BA167"/>
    <mergeCell ref="BB167:BC167"/>
    <mergeCell ref="AW99:BA99"/>
    <mergeCell ref="O101:AD101"/>
    <mergeCell ref="AZ113:BA114"/>
    <mergeCell ref="BB113:BC114"/>
    <mergeCell ref="D99:I99"/>
    <mergeCell ref="AW130:BA130"/>
    <mergeCell ref="B131:C132"/>
    <mergeCell ref="J131:N132"/>
    <mergeCell ref="AY131:AY132"/>
    <mergeCell ref="AZ131:BA132"/>
    <mergeCell ref="J116:N116"/>
    <mergeCell ref="B125:C125"/>
    <mergeCell ref="J125:N125"/>
    <mergeCell ref="O125:AV125"/>
    <mergeCell ref="AW125:BA125"/>
    <mergeCell ref="BB131:BC132"/>
    <mergeCell ref="O132:AD132"/>
    <mergeCell ref="AF132:AV132"/>
    <mergeCell ref="O131:AD131"/>
    <mergeCell ref="AF131:AV131"/>
    <mergeCell ref="AW131:AX132"/>
    <mergeCell ref="BB126:BC127"/>
    <mergeCell ref="AW126:AX127"/>
    <mergeCell ref="AZ126:BA127"/>
    <mergeCell ref="AY126:AY127"/>
    <mergeCell ref="O127:AD127"/>
    <mergeCell ref="AF127:AV127"/>
    <mergeCell ref="D125:I125"/>
    <mergeCell ref="B126:C127"/>
    <mergeCell ref="J126:N127"/>
    <mergeCell ref="O126:AD126"/>
    <mergeCell ref="AF126:AV126"/>
    <mergeCell ref="D126:I127"/>
    <mergeCell ref="AY81:AZ81"/>
    <mergeCell ref="BA81:BC81"/>
    <mergeCell ref="AE80:AF80"/>
    <mergeCell ref="AG80:AR80"/>
    <mergeCell ref="AE81:AF81"/>
    <mergeCell ref="AG81:AR81"/>
    <mergeCell ref="AS81:AU81"/>
    <mergeCell ref="AV81:AW81"/>
    <mergeCell ref="AS80:AU80"/>
    <mergeCell ref="AV80:AW80"/>
    <mergeCell ref="AY80:AZ80"/>
    <mergeCell ref="BA80:BC80"/>
    <mergeCell ref="AS79:AU79"/>
    <mergeCell ref="AV79:AW79"/>
    <mergeCell ref="AY78:AZ78"/>
    <mergeCell ref="BA78:BC78"/>
    <mergeCell ref="AY79:AZ79"/>
    <mergeCell ref="BA79:BC79"/>
    <mergeCell ref="BB32:BC32"/>
    <mergeCell ref="AW32:AX32"/>
    <mergeCell ref="AZ32:BA32"/>
    <mergeCell ref="AW33:AX33"/>
    <mergeCell ref="AS78:AU78"/>
    <mergeCell ref="AV78:AW78"/>
    <mergeCell ref="AF57:AV57"/>
    <mergeCell ref="AZ58:BA58"/>
    <mergeCell ref="BB58:BC58"/>
    <mergeCell ref="AZ59:BA59"/>
    <mergeCell ref="S6:Z6"/>
    <mergeCell ref="AE6:AL6"/>
    <mergeCell ref="X10:AB10"/>
    <mergeCell ref="H10:L10"/>
    <mergeCell ref="U10:V10"/>
    <mergeCell ref="AL10:AP10"/>
    <mergeCell ref="B8:BA8"/>
    <mergeCell ref="B24:C24"/>
    <mergeCell ref="O32:AD32"/>
    <mergeCell ref="AF32:AV32"/>
    <mergeCell ref="B32:C32"/>
    <mergeCell ref="D32:F32"/>
    <mergeCell ref="G32:I32"/>
    <mergeCell ref="J32:N32"/>
    <mergeCell ref="B25:C25"/>
    <mergeCell ref="AE25:AF25"/>
    <mergeCell ref="B26:C26"/>
    <mergeCell ref="G31:I31"/>
    <mergeCell ref="D31:F31"/>
    <mergeCell ref="B33:C33"/>
    <mergeCell ref="J35:N35"/>
    <mergeCell ref="O33:AD33"/>
    <mergeCell ref="AF33:AV33"/>
    <mergeCell ref="J33:N33"/>
    <mergeCell ref="D33:F33"/>
    <mergeCell ref="G33:I33"/>
    <mergeCell ref="D38:F38"/>
    <mergeCell ref="G38:I38"/>
    <mergeCell ref="B22:Z22"/>
    <mergeCell ref="D25:Z25"/>
    <mergeCell ref="D26:Z26"/>
    <mergeCell ref="D35:F35"/>
    <mergeCell ref="G35:I35"/>
    <mergeCell ref="B31:C31"/>
    <mergeCell ref="O35:AD35"/>
    <mergeCell ref="J36:N36"/>
    <mergeCell ref="D48:F48"/>
    <mergeCell ref="D36:F36"/>
    <mergeCell ref="G36:I36"/>
    <mergeCell ref="B38:C38"/>
    <mergeCell ref="BB31:BC31"/>
    <mergeCell ref="AW31:BA31"/>
    <mergeCell ref="J31:N31"/>
    <mergeCell ref="O31:AV31"/>
    <mergeCell ref="B39:C39"/>
    <mergeCell ref="B48:C48"/>
    <mergeCell ref="B49:C49"/>
    <mergeCell ref="B34:C34"/>
    <mergeCell ref="B35:C35"/>
    <mergeCell ref="B36:C36"/>
    <mergeCell ref="B37:C37"/>
    <mergeCell ref="B63:C63"/>
    <mergeCell ref="B58:C58"/>
    <mergeCell ref="B40:C40"/>
    <mergeCell ref="B45:C45"/>
    <mergeCell ref="B47:C47"/>
    <mergeCell ref="B64:C64"/>
    <mergeCell ref="B51:C51"/>
    <mergeCell ref="B52:C52"/>
    <mergeCell ref="B53:C53"/>
    <mergeCell ref="B54:C54"/>
    <mergeCell ref="B59:C59"/>
    <mergeCell ref="B62:C62"/>
    <mergeCell ref="B60:C60"/>
    <mergeCell ref="B61:C61"/>
    <mergeCell ref="B57:C57"/>
    <mergeCell ref="G48:I48"/>
    <mergeCell ref="AZ33:BA33"/>
    <mergeCell ref="BB33:BC33"/>
    <mergeCell ref="D34:F34"/>
    <mergeCell ref="G34:I34"/>
    <mergeCell ref="O34:AD34"/>
    <mergeCell ref="AF34:AV34"/>
    <mergeCell ref="AW34:AX34"/>
    <mergeCell ref="AZ34:BA34"/>
    <mergeCell ref="J34:N34"/>
    <mergeCell ref="BB34:BC34"/>
    <mergeCell ref="AF35:AV35"/>
    <mergeCell ref="AW35:AX35"/>
    <mergeCell ref="AZ35:BA35"/>
    <mergeCell ref="BB35:BC35"/>
    <mergeCell ref="AZ37:BA37"/>
    <mergeCell ref="BB37:BC37"/>
    <mergeCell ref="BB36:BC36"/>
    <mergeCell ref="O36:AD36"/>
    <mergeCell ref="AF36:AV36"/>
    <mergeCell ref="AW36:AX36"/>
    <mergeCell ref="AF38:AV38"/>
    <mergeCell ref="AW38:AX38"/>
    <mergeCell ref="AZ36:BA36"/>
    <mergeCell ref="D37:F37"/>
    <mergeCell ref="G37:I37"/>
    <mergeCell ref="J37:N37"/>
    <mergeCell ref="O37:AD37"/>
    <mergeCell ref="AF37:AV37"/>
    <mergeCell ref="AW37:AX37"/>
    <mergeCell ref="D39:F39"/>
    <mergeCell ref="G39:I39"/>
    <mergeCell ref="J39:N39"/>
    <mergeCell ref="O39:AD39"/>
    <mergeCell ref="AF39:AV39"/>
    <mergeCell ref="AW39:AX39"/>
    <mergeCell ref="J48:N48"/>
    <mergeCell ref="O48:AD48"/>
    <mergeCell ref="AF48:AV48"/>
    <mergeCell ref="AW48:AX48"/>
    <mergeCell ref="AZ38:BA38"/>
    <mergeCell ref="BB38:BC38"/>
    <mergeCell ref="AZ39:BA39"/>
    <mergeCell ref="BB39:BC39"/>
    <mergeCell ref="J38:N38"/>
    <mergeCell ref="O38:AD38"/>
    <mergeCell ref="AZ48:BA48"/>
    <mergeCell ref="BB48:BC48"/>
    <mergeCell ref="D49:F49"/>
    <mergeCell ref="G49:I49"/>
    <mergeCell ref="J49:N49"/>
    <mergeCell ref="O49:AD49"/>
    <mergeCell ref="AF49:AV49"/>
    <mergeCell ref="AW49:AX49"/>
    <mergeCell ref="AZ49:BA49"/>
    <mergeCell ref="BB49:BC49"/>
    <mergeCell ref="AW51:AX51"/>
    <mergeCell ref="AZ51:BA51"/>
    <mergeCell ref="BB51:BC51"/>
    <mergeCell ref="D51:F51"/>
    <mergeCell ref="G51:I51"/>
    <mergeCell ref="J51:N51"/>
    <mergeCell ref="O51:AD51"/>
    <mergeCell ref="AW52:AX52"/>
    <mergeCell ref="AZ52:BA52"/>
    <mergeCell ref="BB52:BC52"/>
    <mergeCell ref="D52:F52"/>
    <mergeCell ref="G52:I52"/>
    <mergeCell ref="J52:N52"/>
    <mergeCell ref="O52:AD52"/>
    <mergeCell ref="AW53:AX53"/>
    <mergeCell ref="AZ53:BA53"/>
    <mergeCell ref="BB53:BC53"/>
    <mergeCell ref="D53:F53"/>
    <mergeCell ref="G53:I53"/>
    <mergeCell ref="J53:N53"/>
    <mergeCell ref="O53:AD53"/>
    <mergeCell ref="AW54:AX54"/>
    <mergeCell ref="AZ54:BA54"/>
    <mergeCell ref="D54:F54"/>
    <mergeCell ref="G54:I54"/>
    <mergeCell ref="J54:N54"/>
    <mergeCell ref="O54:AD54"/>
    <mergeCell ref="AF54:AV54"/>
    <mergeCell ref="AW116:BA116"/>
    <mergeCell ref="AV77:AZ77"/>
    <mergeCell ref="BA77:BC77"/>
    <mergeCell ref="D63:F63"/>
    <mergeCell ref="AW56:AX56"/>
    <mergeCell ref="AZ56:BA56"/>
    <mergeCell ref="BB56:BC56"/>
    <mergeCell ref="D56:F56"/>
    <mergeCell ref="G56:I56"/>
    <mergeCell ref="J56:N56"/>
    <mergeCell ref="BB64:BC64"/>
    <mergeCell ref="D64:F64"/>
    <mergeCell ref="G64:I64"/>
    <mergeCell ref="J64:N64"/>
    <mergeCell ref="O64:AD64"/>
    <mergeCell ref="AE77:AR77"/>
    <mergeCell ref="AS77:AU77"/>
    <mergeCell ref="AF69:AV69"/>
    <mergeCell ref="D69:F69"/>
    <mergeCell ref="G69:I69"/>
    <mergeCell ref="J117:N118"/>
    <mergeCell ref="O117:AD117"/>
    <mergeCell ref="AZ117:BA118"/>
    <mergeCell ref="O118:AD118"/>
    <mergeCell ref="AF118:AV118"/>
    <mergeCell ref="AY117:AY118"/>
    <mergeCell ref="AW117:AX118"/>
    <mergeCell ref="BB117:BC118"/>
    <mergeCell ref="AE78:AF78"/>
    <mergeCell ref="AG78:AR78"/>
    <mergeCell ref="AE79:AF79"/>
    <mergeCell ref="AG79:AR79"/>
    <mergeCell ref="V78:W78"/>
    <mergeCell ref="X78:Z78"/>
    <mergeCell ref="AF117:AV117"/>
    <mergeCell ref="O116:AV116"/>
    <mergeCell ref="BB116:BC116"/>
    <mergeCell ref="B78:C78"/>
    <mergeCell ref="D78:O78"/>
    <mergeCell ref="P78:R78"/>
    <mergeCell ref="S78:T78"/>
    <mergeCell ref="D85:O85"/>
    <mergeCell ref="P85:R85"/>
    <mergeCell ref="S84:W84"/>
    <mergeCell ref="B82:C82"/>
    <mergeCell ref="D82:O82"/>
    <mergeCell ref="P82:R82"/>
    <mergeCell ref="AW143:BA143"/>
    <mergeCell ref="BB143:BC143"/>
    <mergeCell ref="B79:C79"/>
    <mergeCell ref="S80:T80"/>
    <mergeCell ref="B77:O77"/>
    <mergeCell ref="P77:R77"/>
    <mergeCell ref="S77:W77"/>
    <mergeCell ref="D79:O79"/>
    <mergeCell ref="P79:R79"/>
    <mergeCell ref="S79:T79"/>
    <mergeCell ref="O63:AD63"/>
    <mergeCell ref="V80:W80"/>
    <mergeCell ref="B143:C143"/>
    <mergeCell ref="D143:I143"/>
    <mergeCell ref="J143:N143"/>
    <mergeCell ref="O143:AV143"/>
    <mergeCell ref="X80:Z80"/>
    <mergeCell ref="X77:Z77"/>
    <mergeCell ref="B85:C85"/>
    <mergeCell ref="X79:Z79"/>
    <mergeCell ref="J63:N63"/>
    <mergeCell ref="V79:W79"/>
    <mergeCell ref="B81:C81"/>
    <mergeCell ref="B20:C20"/>
    <mergeCell ref="X81:Z81"/>
    <mergeCell ref="P81:R81"/>
    <mergeCell ref="S81:T81"/>
    <mergeCell ref="V81:W81"/>
    <mergeCell ref="D81:O81"/>
    <mergeCell ref="B80:C80"/>
    <mergeCell ref="G63:I63"/>
    <mergeCell ref="BB40:BC40"/>
    <mergeCell ref="B27:C27"/>
    <mergeCell ref="AE27:AF27"/>
    <mergeCell ref="B23:C23"/>
    <mergeCell ref="AZ70:BA70"/>
    <mergeCell ref="B70:C70"/>
    <mergeCell ref="D70:F70"/>
    <mergeCell ref="G70:I70"/>
    <mergeCell ref="J70:N70"/>
    <mergeCell ref="AW57:AX57"/>
    <mergeCell ref="B68:C68"/>
    <mergeCell ref="D68:F68"/>
    <mergeCell ref="AW69:AX69"/>
    <mergeCell ref="B41:C41"/>
    <mergeCell ref="D41:F41"/>
    <mergeCell ref="G41:I41"/>
    <mergeCell ref="J41:N41"/>
    <mergeCell ref="O66:AD66"/>
    <mergeCell ref="B69:C69"/>
    <mergeCell ref="J69:N69"/>
    <mergeCell ref="O69:AD69"/>
    <mergeCell ref="G68:I68"/>
    <mergeCell ref="J68:N68"/>
    <mergeCell ref="O67:AD67"/>
    <mergeCell ref="B66:C66"/>
    <mergeCell ref="D66:F66"/>
    <mergeCell ref="G66:I66"/>
    <mergeCell ref="J66:N66"/>
    <mergeCell ref="AF67:AV67"/>
    <mergeCell ref="O68:AD68"/>
    <mergeCell ref="AF68:AV68"/>
    <mergeCell ref="B67:C67"/>
    <mergeCell ref="D67:F67"/>
    <mergeCell ref="G67:I67"/>
    <mergeCell ref="J67:N67"/>
    <mergeCell ref="AW43:AX43"/>
    <mergeCell ref="AW67:AX67"/>
    <mergeCell ref="AW64:AX64"/>
    <mergeCell ref="AF63:AV63"/>
    <mergeCell ref="AW63:AX63"/>
    <mergeCell ref="AF55:AV55"/>
    <mergeCell ref="AF66:AV66"/>
    <mergeCell ref="AF56:AV56"/>
    <mergeCell ref="AF64:AV64"/>
    <mergeCell ref="AW66:AX66"/>
    <mergeCell ref="AW40:AX40"/>
    <mergeCell ref="AZ40:BA40"/>
    <mergeCell ref="B65:C65"/>
    <mergeCell ref="D65:F65"/>
    <mergeCell ref="G65:I65"/>
    <mergeCell ref="J65:N65"/>
    <mergeCell ref="O65:AD65"/>
    <mergeCell ref="AF65:AV65"/>
    <mergeCell ref="AW65:AX65"/>
    <mergeCell ref="AZ65:BA65"/>
    <mergeCell ref="D40:F40"/>
    <mergeCell ref="G40:I40"/>
    <mergeCell ref="J40:N40"/>
    <mergeCell ref="O40:AD40"/>
    <mergeCell ref="AF40:AV40"/>
    <mergeCell ref="B42:C42"/>
    <mergeCell ref="D42:F42"/>
    <mergeCell ref="G42:I42"/>
    <mergeCell ref="J42:N42"/>
    <mergeCell ref="O42:AD42"/>
    <mergeCell ref="AW42:AX42"/>
    <mergeCell ref="O41:AD41"/>
    <mergeCell ref="AF41:AV41"/>
    <mergeCell ref="AF42:AV42"/>
    <mergeCell ref="AW41:AX41"/>
    <mergeCell ref="AZ41:BA41"/>
    <mergeCell ref="BB41:BC41"/>
    <mergeCell ref="AZ42:BA42"/>
    <mergeCell ref="BB42:BC42"/>
    <mergeCell ref="B43:C43"/>
    <mergeCell ref="D43:F43"/>
    <mergeCell ref="G43:I43"/>
    <mergeCell ref="J43:N43"/>
    <mergeCell ref="O43:AD43"/>
    <mergeCell ref="AF43:AV43"/>
    <mergeCell ref="AZ43:BA43"/>
    <mergeCell ref="BB43:BC43"/>
    <mergeCell ref="B44:C44"/>
    <mergeCell ref="D44:F44"/>
    <mergeCell ref="G44:I44"/>
    <mergeCell ref="J44:N44"/>
    <mergeCell ref="O44:AD44"/>
    <mergeCell ref="AF44:AV44"/>
    <mergeCell ref="AW44:AX44"/>
    <mergeCell ref="AZ44:BA44"/>
    <mergeCell ref="BB44:BC44"/>
    <mergeCell ref="D45:F45"/>
    <mergeCell ref="G45:I45"/>
    <mergeCell ref="J45:N45"/>
    <mergeCell ref="O45:AD45"/>
    <mergeCell ref="AF45:AV45"/>
    <mergeCell ref="AW45:AX45"/>
    <mergeCell ref="AZ45:BA45"/>
    <mergeCell ref="BB45:BC45"/>
    <mergeCell ref="O47:AD47"/>
    <mergeCell ref="AF47:AV47"/>
    <mergeCell ref="AW47:AX47"/>
    <mergeCell ref="O46:AD46"/>
    <mergeCell ref="AF46:AV46"/>
    <mergeCell ref="AW46:AX46"/>
    <mergeCell ref="AZ46:BA46"/>
    <mergeCell ref="BB46:BC46"/>
    <mergeCell ref="D47:F47"/>
    <mergeCell ref="G47:I47"/>
    <mergeCell ref="J47:N47"/>
    <mergeCell ref="B46:C46"/>
    <mergeCell ref="D46:F46"/>
    <mergeCell ref="G46:I46"/>
    <mergeCell ref="J46:N46"/>
    <mergeCell ref="AZ67:BA67"/>
    <mergeCell ref="BB67:BC67"/>
    <mergeCell ref="AZ66:BA66"/>
    <mergeCell ref="BB66:BC66"/>
    <mergeCell ref="AW55:AX55"/>
    <mergeCell ref="AZ57:BA57"/>
    <mergeCell ref="AZ55:BA55"/>
    <mergeCell ref="BB57:BC57"/>
    <mergeCell ref="AW58:AX58"/>
    <mergeCell ref="BB59:BC59"/>
    <mergeCell ref="AZ121:BA122"/>
    <mergeCell ref="BB121:BC122"/>
    <mergeCell ref="O122:AD122"/>
    <mergeCell ref="AF122:AV122"/>
    <mergeCell ref="AW68:AX68"/>
    <mergeCell ref="AZ68:BA68"/>
    <mergeCell ref="BB68:BC68"/>
    <mergeCell ref="O70:AD70"/>
    <mergeCell ref="AF70:AV70"/>
    <mergeCell ref="AW70:AX70"/>
    <mergeCell ref="AZ47:BA47"/>
    <mergeCell ref="BB47:BC47"/>
    <mergeCell ref="BB65:BC65"/>
    <mergeCell ref="AZ69:BA69"/>
    <mergeCell ref="BB69:BC69"/>
    <mergeCell ref="AZ64:BA64"/>
    <mergeCell ref="AZ63:BA63"/>
    <mergeCell ref="BB63:BC63"/>
    <mergeCell ref="BB55:BC55"/>
    <mergeCell ref="BB54:BC54"/>
    <mergeCell ref="BB70:BC70"/>
    <mergeCell ref="B71:C71"/>
    <mergeCell ref="D71:F71"/>
    <mergeCell ref="G71:I71"/>
    <mergeCell ref="J71:N71"/>
    <mergeCell ref="O71:AD71"/>
    <mergeCell ref="AF71:AV71"/>
    <mergeCell ref="AW71:AX71"/>
    <mergeCell ref="AZ71:BA71"/>
    <mergeCell ref="BB71:BC71"/>
    <mergeCell ref="AY121:AY122"/>
    <mergeCell ref="B72:C72"/>
    <mergeCell ref="D72:F72"/>
    <mergeCell ref="G72:I72"/>
    <mergeCell ref="J72:N72"/>
    <mergeCell ref="O72:AD72"/>
    <mergeCell ref="AF72:AV72"/>
    <mergeCell ref="S85:T85"/>
    <mergeCell ref="D80:O80"/>
    <mergeCell ref="P80:R80"/>
    <mergeCell ref="BB120:BC120"/>
    <mergeCell ref="AW72:AX72"/>
    <mergeCell ref="AZ72:BA72"/>
    <mergeCell ref="BB72:BC72"/>
    <mergeCell ref="B121:C122"/>
    <mergeCell ref="D121:I122"/>
    <mergeCell ref="J121:N122"/>
    <mergeCell ref="O121:AD121"/>
    <mergeCell ref="AF121:AV121"/>
    <mergeCell ref="AW121:AX122"/>
    <mergeCell ref="D107:I107"/>
    <mergeCell ref="B120:C120"/>
    <mergeCell ref="D120:I120"/>
    <mergeCell ref="J120:N120"/>
    <mergeCell ref="O120:AV120"/>
    <mergeCell ref="AW120:BA120"/>
    <mergeCell ref="B116:C116"/>
    <mergeCell ref="D116:I116"/>
    <mergeCell ref="B117:C118"/>
    <mergeCell ref="D117:I118"/>
    <mergeCell ref="O109:AD109"/>
    <mergeCell ref="AF109:AV109"/>
    <mergeCell ref="B108:C109"/>
    <mergeCell ref="D108:I109"/>
    <mergeCell ref="J108:N109"/>
    <mergeCell ref="O108:AD108"/>
    <mergeCell ref="AY108:AY109"/>
    <mergeCell ref="AE89:AF89"/>
    <mergeCell ref="AG89:AR89"/>
    <mergeCell ref="AV89:AW89"/>
    <mergeCell ref="AY89:AZ89"/>
    <mergeCell ref="BA89:BC89"/>
    <mergeCell ref="AS89:AU89"/>
    <mergeCell ref="AW108:AX109"/>
    <mergeCell ref="AY100:AY101"/>
    <mergeCell ref="AZ100:BA101"/>
    <mergeCell ref="J107:N107"/>
    <mergeCell ref="O107:AV107"/>
    <mergeCell ref="AW107:BA107"/>
    <mergeCell ref="B89:C89"/>
    <mergeCell ref="D89:O89"/>
    <mergeCell ref="P89:R89"/>
    <mergeCell ref="S89:T89"/>
    <mergeCell ref="V89:W89"/>
    <mergeCell ref="X89:Z89"/>
    <mergeCell ref="B107:C107"/>
    <mergeCell ref="S82:T82"/>
    <mergeCell ref="AY82:AZ82"/>
    <mergeCell ref="BA82:BC82"/>
    <mergeCell ref="I195:K195"/>
    <mergeCell ref="M195:AV195"/>
    <mergeCell ref="I196:K196"/>
    <mergeCell ref="M196:AV196"/>
    <mergeCell ref="AS82:AU82"/>
    <mergeCell ref="AE82:AF82"/>
    <mergeCell ref="AG82:AR82"/>
    <mergeCell ref="I197:K197"/>
    <mergeCell ref="M197:AV197"/>
    <mergeCell ref="AV82:AW82"/>
    <mergeCell ref="V82:W82"/>
    <mergeCell ref="X82:Z82"/>
    <mergeCell ref="B3:BE3"/>
    <mergeCell ref="B174:BE174"/>
    <mergeCell ref="B175:BE175"/>
    <mergeCell ref="B5:BC5"/>
    <mergeCell ref="B4:BE4"/>
    <mergeCell ref="J144:N145"/>
    <mergeCell ref="O144:AD144"/>
    <mergeCell ref="AF144:AV144"/>
    <mergeCell ref="B163:C163"/>
    <mergeCell ref="D163:I163"/>
    <mergeCell ref="J163:N163"/>
    <mergeCell ref="O163:AV163"/>
    <mergeCell ref="AF149:AV149"/>
    <mergeCell ref="O154:AD154"/>
    <mergeCell ref="AF154:AV154"/>
    <mergeCell ref="AW163:BA163"/>
    <mergeCell ref="BB163:BC163"/>
    <mergeCell ref="I194:K194"/>
    <mergeCell ref="M194:AV194"/>
    <mergeCell ref="B164:C165"/>
    <mergeCell ref="D164:I165"/>
    <mergeCell ref="J164:N165"/>
    <mergeCell ref="O164:AD164"/>
    <mergeCell ref="AF164:AV164"/>
    <mergeCell ref="B176:BC176"/>
    <mergeCell ref="AF168:AV168"/>
    <mergeCell ref="M180:AV180"/>
    <mergeCell ref="BB164:BC165"/>
    <mergeCell ref="O165:AD165"/>
    <mergeCell ref="AF165:AV165"/>
    <mergeCell ref="AW164:AX165"/>
    <mergeCell ref="J168:N169"/>
    <mergeCell ref="O168:AD168"/>
    <mergeCell ref="AW168:AX169"/>
    <mergeCell ref="AY168:AY169"/>
  </mergeCells>
  <printOptions/>
  <pageMargins left="0.3937007874015748" right="0.3937007874015748" top="0.3937007874015748" bottom="0.3937007874015748" header="0" footer="0"/>
  <pageSetup orientation="portrait" paperSize="9" r:id="rId2"/>
  <headerFooter alignWithMargins="0">
    <oddFooter>&amp;CSeite &amp;P von &amp;N</oddFooter>
  </headerFooter>
  <rowBreaks count="4" manualBreakCount="4">
    <brk id="49" max="255" man="1"/>
    <brk id="90" max="255" man="1"/>
    <brk id="152" max="255" man="1"/>
    <brk id="1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G18" sqref="G18"/>
    </sheetView>
  </sheetViews>
  <sheetFormatPr defaultColWidth="11.421875" defaultRowHeight="12.75"/>
  <sheetData>
    <row r="1" spans="1:6" ht="20.25">
      <c r="A1" s="42"/>
      <c r="F1" s="42"/>
    </row>
    <row r="2" ht="15.75">
      <c r="A2" s="43"/>
    </row>
    <row r="3" spans="2:6" ht="18.75">
      <c r="B3" s="44"/>
      <c r="E3" s="44"/>
      <c r="F3" s="44"/>
    </row>
    <row r="4" spans="2:6" ht="18.75">
      <c r="B4" s="44"/>
      <c r="F4" s="44"/>
    </row>
    <row r="5" spans="2:6" ht="18.75">
      <c r="B5" s="44"/>
      <c r="F5" s="44"/>
    </row>
    <row r="6" spans="2:6" ht="18.75">
      <c r="B6" s="44"/>
      <c r="F6" s="44"/>
    </row>
    <row r="7" spans="2:6" ht="18.75">
      <c r="B7" s="44"/>
      <c r="F7" s="45"/>
    </row>
    <row r="8" ht="20.25">
      <c r="A8" s="42"/>
    </row>
    <row r="9" ht="20.25">
      <c r="A9" s="42"/>
    </row>
    <row r="10" ht="20.25">
      <c r="A10" s="42"/>
    </row>
    <row r="11" ht="20.25">
      <c r="A11" s="42"/>
    </row>
    <row r="12" spans="1:6" ht="20.25">
      <c r="A12" s="42"/>
      <c r="F12" s="42"/>
    </row>
    <row r="13" ht="15.75">
      <c r="A13" s="43"/>
    </row>
    <row r="14" spans="2:7" ht="18.75">
      <c r="B14" s="45"/>
      <c r="E14" s="45"/>
      <c r="G14" s="45"/>
    </row>
    <row r="15" spans="2:7" ht="18.75">
      <c r="B15" s="45"/>
      <c r="G15" s="45"/>
    </row>
    <row r="16" spans="2:7" ht="18.75">
      <c r="B16" s="45"/>
      <c r="E16" s="45"/>
      <c r="G16" s="45"/>
    </row>
    <row r="17" spans="2:7" ht="18.75">
      <c r="B17" s="45"/>
      <c r="G17" s="45"/>
    </row>
    <row r="18" spans="2:7" ht="18.75">
      <c r="B18" s="45"/>
      <c r="E18" s="45"/>
      <c r="G18" s="45"/>
    </row>
  </sheetData>
  <sheetProtection/>
  <printOptions/>
  <pageMargins left="0.7" right="0.7" top="0.787401575" bottom="0.7874015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25" sqref="A25"/>
    </sheetView>
  </sheetViews>
  <sheetFormatPr defaultColWidth="11.421875" defaultRowHeight="12.75"/>
  <cols>
    <col min="1" max="1" width="32.00390625" style="0" bestFit="1" customWidth="1"/>
    <col min="2" max="3" width="3.8515625" style="64" customWidth="1"/>
    <col min="4" max="4" width="2.00390625" style="64" bestFit="1" customWidth="1"/>
    <col min="5" max="6" width="3.8515625" style="64" customWidth="1"/>
  </cols>
  <sheetData>
    <row r="1" spans="1:6" s="24" customFormat="1" ht="12.75">
      <c r="A1" s="24" t="str">
        <f>'PC-Version'!BI31</f>
        <v>Team</v>
      </c>
      <c r="B1" s="62" t="str">
        <f>'PC-Version'!BJ31</f>
        <v>P</v>
      </c>
      <c r="C1" s="62" t="str">
        <f>'PC-Version'!BK31</f>
        <v>Tg</v>
      </c>
      <c r="D1" s="62">
        <f>'PC-Version'!BL31</f>
        <v>0</v>
      </c>
      <c r="E1" s="62">
        <f>'PC-Version'!BM31</f>
        <v>0</v>
      </c>
      <c r="F1" s="62" t="e">
        <f>'PC-Version'!BN31</f>
        <v>#VALUE!</v>
      </c>
    </row>
    <row r="2" spans="1:13" s="61" customFormat="1" ht="18.75">
      <c r="A2" s="60" t="str">
        <f>'PC-Version'!BI35</f>
        <v>FC Radolfzell</v>
      </c>
      <c r="B2" s="63">
        <f>'PC-Version'!BJ35</f>
        <v>0</v>
      </c>
      <c r="C2" s="63">
        <f>'PC-Version'!BK35</f>
        <v>0</v>
      </c>
      <c r="D2" s="63" t="str">
        <f>'PC-Version'!BL35</f>
        <v>:</v>
      </c>
      <c r="E2" s="63">
        <f>'PC-Version'!BM35</f>
        <v>0</v>
      </c>
      <c r="F2" s="63">
        <f>'PC-Version'!BN35</f>
        <v>0</v>
      </c>
      <c r="G2" s="60"/>
      <c r="H2" s="60"/>
      <c r="I2" s="60"/>
      <c r="J2" s="60"/>
      <c r="K2" s="60"/>
      <c r="L2" s="60"/>
      <c r="M2" s="60"/>
    </row>
    <row r="3" spans="1:13" s="61" customFormat="1" ht="18.75">
      <c r="A3" s="60" t="str">
        <f>'PC-Version'!BI36</f>
        <v>SV Planegg-Krailling</v>
      </c>
      <c r="B3" s="63">
        <f>'PC-Version'!BJ36</f>
        <v>0</v>
      </c>
      <c r="C3" s="63">
        <f>'PC-Version'!BK36</f>
        <v>0</v>
      </c>
      <c r="D3" s="63" t="str">
        <f>'PC-Version'!BL36</f>
        <v>:</v>
      </c>
      <c r="E3" s="63">
        <f>'PC-Version'!BM36</f>
        <v>0</v>
      </c>
      <c r="F3" s="63">
        <f>'PC-Version'!BN36</f>
        <v>0</v>
      </c>
      <c r="G3" s="60"/>
      <c r="H3" s="60"/>
      <c r="I3" s="60"/>
      <c r="J3" s="60"/>
      <c r="K3" s="60"/>
      <c r="L3" s="60"/>
      <c r="M3" s="60"/>
    </row>
    <row r="4" spans="1:13" s="61" customFormat="1" ht="18.75">
      <c r="A4" s="60" t="str">
        <f>'PC-Version'!BI32</f>
        <v>SGM Sigmaringendorf</v>
      </c>
      <c r="B4" s="63">
        <f>'PC-Version'!BJ32</f>
        <v>0</v>
      </c>
      <c r="C4" s="63">
        <f>'PC-Version'!BK32</f>
        <v>0</v>
      </c>
      <c r="D4" s="63" t="str">
        <f>'PC-Version'!BL32</f>
        <v>:</v>
      </c>
      <c r="E4" s="63">
        <f>'PC-Version'!BM32</f>
        <v>0</v>
      </c>
      <c r="F4" s="63">
        <f>'PC-Version'!BN32</f>
        <v>0</v>
      </c>
      <c r="G4" s="60"/>
      <c r="H4" s="60"/>
      <c r="I4" s="60"/>
      <c r="J4" s="60"/>
      <c r="K4" s="60"/>
      <c r="L4" s="60"/>
      <c r="M4" s="60"/>
    </row>
    <row r="5" spans="1:13" s="61" customFormat="1" ht="18.75">
      <c r="A5" s="60" t="str">
        <f>'PC-Version'!BI33</f>
        <v>TSG Balingen  U 12</v>
      </c>
      <c r="B5" s="63">
        <f>'PC-Version'!BJ33</f>
        <v>0</v>
      </c>
      <c r="C5" s="63">
        <f>'PC-Version'!BK33</f>
        <v>0</v>
      </c>
      <c r="D5" s="63" t="str">
        <f>'PC-Version'!BL33</f>
        <v>:</v>
      </c>
      <c r="E5" s="63">
        <f>'PC-Version'!BM33</f>
        <v>0</v>
      </c>
      <c r="F5" s="63">
        <f>'PC-Version'!BN33</f>
        <v>0</v>
      </c>
      <c r="G5" s="60"/>
      <c r="H5" s="60"/>
      <c r="I5" s="60"/>
      <c r="J5" s="60"/>
      <c r="K5" s="60"/>
      <c r="L5" s="60"/>
      <c r="M5" s="60"/>
    </row>
    <row r="6" spans="1:13" s="61" customFormat="1" ht="18.75">
      <c r="A6" s="60" t="str">
        <f>'PC-Version'!BI34</f>
        <v>FV Ravensburg</v>
      </c>
      <c r="B6" s="63">
        <f>'PC-Version'!BJ34</f>
        <v>0</v>
      </c>
      <c r="C6" s="63">
        <f>'PC-Version'!BK34</f>
        <v>0</v>
      </c>
      <c r="D6" s="63" t="str">
        <f>'PC-Version'!BL34</f>
        <v>:</v>
      </c>
      <c r="E6" s="63">
        <f>'PC-Version'!BM34</f>
        <v>0</v>
      </c>
      <c r="F6" s="63">
        <f>'PC-Version'!BN34</f>
        <v>0</v>
      </c>
      <c r="G6" s="60"/>
      <c r="H6" s="60"/>
      <c r="I6" s="60"/>
      <c r="J6" s="60"/>
      <c r="K6" s="60"/>
      <c r="L6" s="60"/>
      <c r="M6" s="60"/>
    </row>
    <row r="7" spans="1:13" s="61" customFormat="1" ht="18.75">
      <c r="A7" s="60" t="str">
        <f>'PC-Version'!BI37</f>
        <v>SV Weingarten</v>
      </c>
      <c r="B7" s="63">
        <f>'PC-Version'!BJ37</f>
        <v>0</v>
      </c>
      <c r="C7" s="63">
        <f>'PC-Version'!BK37</f>
        <v>0</v>
      </c>
      <c r="D7" s="63" t="str">
        <f>'PC-Version'!BL37</f>
        <v>:</v>
      </c>
      <c r="E7" s="63">
        <f>'PC-Version'!BM37</f>
        <v>0</v>
      </c>
      <c r="F7" s="63">
        <f>'PC-Version'!BN37</f>
        <v>0</v>
      </c>
      <c r="G7" s="60"/>
      <c r="H7" s="60"/>
      <c r="I7" s="60"/>
      <c r="J7" s="60"/>
      <c r="K7" s="60"/>
      <c r="L7" s="60"/>
      <c r="M7" s="60"/>
    </row>
    <row r="8" spans="1:13" s="61" customFormat="1" ht="18.75">
      <c r="A8" s="60" t="str">
        <f>'PC-Version'!BI40</f>
        <v>VfB Waldshut</v>
      </c>
      <c r="B8" s="63">
        <f>'PC-Version'!BJ40</f>
        <v>0</v>
      </c>
      <c r="C8" s="63">
        <f>'PC-Version'!BK40</f>
        <v>0</v>
      </c>
      <c r="D8" s="63" t="str">
        <f>'PC-Version'!BL40</f>
        <v>:</v>
      </c>
      <c r="E8" s="63">
        <f>'PC-Version'!BM40</f>
        <v>0</v>
      </c>
      <c r="F8" s="63">
        <f>'PC-Version'!BN40</f>
        <v>0</v>
      </c>
      <c r="G8" s="60"/>
      <c r="H8" s="60"/>
      <c r="I8" s="60"/>
      <c r="J8" s="60"/>
      <c r="K8" s="60"/>
      <c r="L8" s="60"/>
      <c r="M8" s="60"/>
    </row>
    <row r="9" spans="1:13" s="61" customFormat="1" ht="18.75">
      <c r="A9" s="60" t="str">
        <f>'PC-Version'!BI38</f>
        <v>FV Biberach</v>
      </c>
      <c r="B9" s="63">
        <f>'PC-Version'!BJ38</f>
        <v>0</v>
      </c>
      <c r="C9" s="63">
        <f>'PC-Version'!BK38</f>
        <v>0</v>
      </c>
      <c r="D9" s="63" t="str">
        <f>'PC-Version'!BL38</f>
        <v>:</v>
      </c>
      <c r="E9" s="63">
        <f>'PC-Version'!BM38</f>
        <v>0</v>
      </c>
      <c r="F9" s="63">
        <f>'PC-Version'!BN38</f>
        <v>0</v>
      </c>
      <c r="G9" s="60"/>
      <c r="H9" s="60"/>
      <c r="I9" s="60"/>
      <c r="J9" s="60"/>
      <c r="K9" s="60"/>
      <c r="L9" s="60"/>
      <c r="M9" s="60"/>
    </row>
    <row r="10" spans="1:13" s="61" customFormat="1" ht="18.75">
      <c r="A10" s="60" t="str">
        <f>'PC-Version'!BI41</f>
        <v>FC Schaffhausen (CH)</v>
      </c>
      <c r="B10" s="63">
        <f>'PC-Version'!BJ41</f>
        <v>0</v>
      </c>
      <c r="C10" s="63">
        <f>'PC-Version'!BK41</f>
        <v>0</v>
      </c>
      <c r="D10" s="63" t="str">
        <f>'PC-Version'!BL41</f>
        <v>:</v>
      </c>
      <c r="E10" s="63">
        <f>'PC-Version'!BM41</f>
        <v>0</v>
      </c>
      <c r="F10" s="63">
        <f>'PC-Version'!BN41</f>
        <v>0</v>
      </c>
      <c r="G10" s="60"/>
      <c r="H10" s="60"/>
      <c r="I10" s="60"/>
      <c r="J10" s="60"/>
      <c r="K10" s="60"/>
      <c r="L10" s="60"/>
      <c r="M10" s="60"/>
    </row>
    <row r="11" spans="1:13" s="61" customFormat="1" ht="18.75">
      <c r="A11" s="60" t="str">
        <f>'PC-Version'!BI39</f>
        <v>FSV Waiblingen </v>
      </c>
      <c r="B11" s="63">
        <f>'PC-Version'!BJ39</f>
        <v>0</v>
      </c>
      <c r="C11" s="63">
        <f>'PC-Version'!BK39</f>
        <v>0</v>
      </c>
      <c r="D11" s="63" t="str">
        <f>'PC-Version'!BL39</f>
        <v>:</v>
      </c>
      <c r="E11" s="63">
        <f>'PC-Version'!BM39</f>
        <v>0</v>
      </c>
      <c r="F11" s="63">
        <f>'PC-Version'!BN39</f>
        <v>0</v>
      </c>
      <c r="G11" s="60"/>
      <c r="H11" s="60"/>
      <c r="I11" s="60"/>
      <c r="J11" s="60"/>
      <c r="K11" s="60"/>
      <c r="L11" s="60"/>
      <c r="M11" s="60"/>
    </row>
    <row r="12" spans="1:13" s="61" customFormat="1" ht="18.75">
      <c r="A12" s="60" t="str">
        <f>'PC-Version'!BI43</f>
        <v>FC Hard (A)</v>
      </c>
      <c r="B12" s="63">
        <f>'PC-Version'!BJ43</f>
        <v>0</v>
      </c>
      <c r="C12" s="63">
        <f>'PC-Version'!BK43</f>
        <v>0</v>
      </c>
      <c r="D12" s="63" t="str">
        <f>'PC-Version'!BL43</f>
        <v>:</v>
      </c>
      <c r="E12" s="63">
        <f>'PC-Version'!BM43</f>
        <v>0</v>
      </c>
      <c r="F12" s="63">
        <f>'PC-Version'!BN43</f>
        <v>0</v>
      </c>
      <c r="G12" s="60"/>
      <c r="H12" s="60"/>
      <c r="I12" s="60"/>
      <c r="J12" s="60"/>
      <c r="K12" s="60"/>
      <c r="L12" s="60"/>
      <c r="M12" s="60"/>
    </row>
    <row r="13" spans="1:13" s="61" customFormat="1" ht="18.75">
      <c r="A13" s="60" t="str">
        <f>'PC-Version'!BI46</f>
        <v>DJK Ingolstadt </v>
      </c>
      <c r="B13" s="63">
        <f>'PC-Version'!BJ46</f>
        <v>0</v>
      </c>
      <c r="C13" s="63">
        <f>'PC-Version'!BK46</f>
        <v>0</v>
      </c>
      <c r="D13" s="63" t="str">
        <f>'PC-Version'!BL46</f>
        <v>:</v>
      </c>
      <c r="E13" s="63">
        <f>'PC-Version'!BM46</f>
        <v>0</v>
      </c>
      <c r="F13" s="63">
        <f>'PC-Version'!BN46</f>
        <v>0</v>
      </c>
      <c r="G13" s="60"/>
      <c r="H13" s="60"/>
      <c r="I13" s="60"/>
      <c r="J13" s="60"/>
      <c r="K13" s="60"/>
      <c r="L13" s="60"/>
      <c r="M13" s="60"/>
    </row>
    <row r="14" spans="1:13" s="61" customFormat="1" ht="18.75">
      <c r="A14" s="60" t="str">
        <f>'PC-Version'!BI42</f>
        <v>TSV Tettnang</v>
      </c>
      <c r="B14" s="63">
        <f>'PC-Version'!BJ42</f>
        <v>0</v>
      </c>
      <c r="C14" s="63">
        <f>'PC-Version'!BK42</f>
        <v>0</v>
      </c>
      <c r="D14" s="63" t="str">
        <f>'PC-Version'!BL42</f>
        <v>:</v>
      </c>
      <c r="E14" s="63">
        <f>'PC-Version'!BM42</f>
        <v>0</v>
      </c>
      <c r="F14" s="63">
        <f>'PC-Version'!BN42</f>
        <v>0</v>
      </c>
      <c r="G14" s="60"/>
      <c r="H14" s="60"/>
      <c r="I14" s="60"/>
      <c r="J14" s="60"/>
      <c r="K14" s="60"/>
      <c r="L14" s="60"/>
      <c r="M14" s="60"/>
    </row>
    <row r="15" spans="1:13" s="61" customFormat="1" ht="18.75">
      <c r="A15" s="60" t="str">
        <f>'PC-Version'!BI44</f>
        <v>VfL Pfullingen </v>
      </c>
      <c r="B15" s="63">
        <f>'PC-Version'!BJ44</f>
        <v>0</v>
      </c>
      <c r="C15" s="63">
        <f>'PC-Version'!BK44</f>
        <v>0</v>
      </c>
      <c r="D15" s="63" t="str">
        <f>'PC-Version'!BL44</f>
        <v>:</v>
      </c>
      <c r="E15" s="63">
        <f>'PC-Version'!BM44</f>
        <v>0</v>
      </c>
      <c r="F15" s="63">
        <f>'PC-Version'!BN44</f>
        <v>0</v>
      </c>
      <c r="G15" s="60"/>
      <c r="H15" s="60"/>
      <c r="I15" s="60"/>
      <c r="J15" s="60"/>
      <c r="K15" s="60"/>
      <c r="L15" s="60"/>
      <c r="M15" s="60"/>
    </row>
    <row r="16" spans="1:13" s="61" customFormat="1" ht="18.75">
      <c r="A16" s="60" t="str">
        <f>'PC-Version'!BI45</f>
        <v>FC 08 Villingen</v>
      </c>
      <c r="B16" s="63">
        <f>'PC-Version'!BJ45</f>
        <v>0</v>
      </c>
      <c r="C16" s="63">
        <f>'PC-Version'!BK45</f>
        <v>0</v>
      </c>
      <c r="D16" s="63" t="str">
        <f>'PC-Version'!BL45</f>
        <v>:</v>
      </c>
      <c r="E16" s="63">
        <f>'PC-Version'!BM45</f>
        <v>0</v>
      </c>
      <c r="F16" s="63">
        <f>'PC-Version'!BN45</f>
        <v>0</v>
      </c>
      <c r="G16" s="60"/>
      <c r="H16" s="60"/>
      <c r="I16" s="60"/>
      <c r="J16" s="60"/>
      <c r="K16" s="60"/>
      <c r="L16" s="60"/>
      <c r="M16" s="60"/>
    </row>
    <row r="17" spans="1:13" s="61" customFormat="1" ht="18.75">
      <c r="A17" s="60" t="str">
        <f>'PC-Version'!BI51</f>
        <v>SVG Reichenau  (A)</v>
      </c>
      <c r="B17" s="63">
        <f>'PC-Version'!BJ51</f>
        <v>0</v>
      </c>
      <c r="C17" s="63">
        <f>'PC-Version'!BK51</f>
        <v>0</v>
      </c>
      <c r="D17" s="63" t="str">
        <f>'PC-Version'!BL51</f>
        <v>:</v>
      </c>
      <c r="E17" s="63">
        <f>'PC-Version'!BM51</f>
        <v>0</v>
      </c>
      <c r="F17" s="63">
        <f>'PC-Version'!BN51</f>
        <v>0</v>
      </c>
      <c r="G17" s="60"/>
      <c r="H17" s="60"/>
      <c r="I17" s="60"/>
      <c r="J17" s="60"/>
      <c r="K17" s="60"/>
      <c r="L17" s="60"/>
      <c r="M17" s="60"/>
    </row>
    <row r="18" spans="1:13" s="61" customFormat="1" ht="18.75">
      <c r="A18" s="60" t="str">
        <f>'PC-Version'!BI50</f>
        <v>VfB Friedrichshafen U 12</v>
      </c>
      <c r="B18" s="63">
        <f>'PC-Version'!BJ50</f>
        <v>0</v>
      </c>
      <c r="C18" s="63">
        <f>'PC-Version'!BK50</f>
        <v>0</v>
      </c>
      <c r="D18" s="63" t="str">
        <f>'PC-Version'!BL50</f>
        <v>:</v>
      </c>
      <c r="E18" s="63">
        <f>'PC-Version'!BM50</f>
        <v>0</v>
      </c>
      <c r="F18" s="63">
        <f>'PC-Version'!BN50</f>
        <v>0</v>
      </c>
      <c r="G18" s="60"/>
      <c r="H18" s="60"/>
      <c r="I18" s="60"/>
      <c r="J18" s="60"/>
      <c r="K18" s="60"/>
      <c r="L18" s="60"/>
      <c r="M18" s="60"/>
    </row>
    <row r="19" spans="1:13" s="61" customFormat="1" ht="18.75">
      <c r="A19" s="60" t="str">
        <f>'PC-Version'!BI48</f>
        <v>TSG Balingen U 13</v>
      </c>
      <c r="B19" s="63">
        <f>'PC-Version'!BJ48</f>
        <v>0</v>
      </c>
      <c r="C19" s="63">
        <f>'PC-Version'!BK48</f>
        <v>0</v>
      </c>
      <c r="D19" s="63" t="str">
        <f>'PC-Version'!BL48</f>
        <v>:</v>
      </c>
      <c r="E19" s="63">
        <f>'PC-Version'!BM48</f>
        <v>0</v>
      </c>
      <c r="F19" s="63">
        <f>'PC-Version'!BN48</f>
        <v>0</v>
      </c>
      <c r="G19" s="60"/>
      <c r="H19" s="60"/>
      <c r="I19" s="60"/>
      <c r="J19" s="60"/>
      <c r="K19" s="60"/>
      <c r="L19" s="60"/>
      <c r="M19" s="60"/>
    </row>
    <row r="20" spans="1:13" s="61" customFormat="1" ht="18.75">
      <c r="A20" s="60" t="str">
        <f>'PC-Version'!BI49</f>
        <v>SC Pfullendorf </v>
      </c>
      <c r="B20" s="63">
        <f>'PC-Version'!BJ49</f>
        <v>0</v>
      </c>
      <c r="C20" s="63">
        <f>'PC-Version'!BK49</f>
        <v>0</v>
      </c>
      <c r="D20" s="63" t="str">
        <f>'PC-Version'!BL49</f>
        <v>:</v>
      </c>
      <c r="E20" s="63">
        <f>'PC-Version'!BM49</f>
        <v>0</v>
      </c>
      <c r="F20" s="63">
        <f>'PC-Version'!BN49</f>
        <v>0</v>
      </c>
      <c r="G20" s="60"/>
      <c r="H20" s="60"/>
      <c r="I20" s="60"/>
      <c r="J20" s="60"/>
      <c r="K20" s="60"/>
      <c r="L20" s="60"/>
      <c r="M20" s="60"/>
    </row>
    <row r="21" spans="1:13" s="61" customFormat="1" ht="18.75">
      <c r="A21" s="60" t="str">
        <f>'PC-Version'!BI47</f>
        <v>SGM Ehingen/Rottenacker</v>
      </c>
      <c r="B21" s="63">
        <f>'PC-Version'!BJ47</f>
        <v>0</v>
      </c>
      <c r="C21" s="63">
        <f>'PC-Version'!BK47</f>
        <v>0</v>
      </c>
      <c r="D21" s="63" t="str">
        <f>'PC-Version'!BL47</f>
        <v>:</v>
      </c>
      <c r="E21" s="63">
        <f>'PC-Version'!BM47</f>
        <v>0</v>
      </c>
      <c r="F21" s="63">
        <f>'PC-Version'!BN47</f>
        <v>0</v>
      </c>
      <c r="G21" s="60"/>
      <c r="H21" s="60"/>
      <c r="I21" s="60"/>
      <c r="J21" s="60"/>
      <c r="K21" s="60"/>
      <c r="L21" s="60"/>
      <c r="M21" s="60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 Wolkersorf</dc:creator>
  <cp:keywords/>
  <dc:description/>
  <cp:lastModifiedBy>Hans</cp:lastModifiedBy>
  <cp:lastPrinted>2018-02-26T10:48:41Z</cp:lastPrinted>
  <dcterms:created xsi:type="dcterms:W3CDTF">2002-02-21T07:48:38Z</dcterms:created>
  <dcterms:modified xsi:type="dcterms:W3CDTF">2020-02-21T13:22:03Z</dcterms:modified>
  <cp:category/>
  <cp:version/>
  <cp:contentType/>
  <cp:contentStatus/>
</cp:coreProperties>
</file>